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Procesos Estatal\IMPAI E17 2023 LP Relleno Sanit Luis Moya\"/>
    </mc:Choice>
  </mc:AlternateContent>
  <xr:revisionPtr revIDLastSave="0" documentId="13_ncr:1_{24859A26-29FB-48DE-BA9C-E2A40EBF2EC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men" sheetId="3" r:id="rId1"/>
    <sheet name="presupuesto" sheetId="2" r:id="rId2"/>
  </sheets>
  <definedNames>
    <definedName name="_Key1" hidden="1">#REF!</definedName>
    <definedName name="_Order1" hidden="1">255</definedName>
    <definedName name="_Sort" hidden="1">#REF!</definedName>
    <definedName name="A" hidden="1">#REF!</definedName>
    <definedName name="_xlnm.Print_Area" localSheetId="1">presupuesto!$A$2:$H$167</definedName>
    <definedName name="B" hidden="1">#REF!</definedName>
    <definedName name="Chemicals" hidden="1">70</definedName>
    <definedName name="crecup" hidden="1">#REF!</definedName>
    <definedName name="h" hidden="1">#REF!</definedName>
    <definedName name="Influent_P" hidden="1">13.2</definedName>
    <definedName name="_xlnm.Print_Titles" localSheetId="1">presupuesto!$2:$10</definedName>
    <definedName name="V" hidden="1">#REF!</definedName>
  </definedNames>
  <calcPr calcId="191029" iterate="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5" i="2" l="1"/>
  <c r="E163" i="2"/>
  <c r="E13" i="2" l="1"/>
  <c r="J14" i="2"/>
  <c r="E12" i="2"/>
  <c r="E82" i="2" l="1"/>
  <c r="J82" i="2" l="1"/>
  <c r="K83" i="2"/>
  <c r="E43" i="2"/>
  <c r="E40" i="2"/>
  <c r="I45" i="2"/>
  <c r="I23" i="2"/>
  <c r="D138" i="2" l="1"/>
</calcChain>
</file>

<file path=xl/sharedStrings.xml><?xml version="1.0" encoding="utf-8"?>
<sst xmlns="http://schemas.openxmlformats.org/spreadsheetml/2006/main" count="592" uniqueCount="335">
  <si>
    <t>Partida</t>
  </si>
  <si>
    <t>CONCEPTO</t>
  </si>
  <si>
    <t>IMPORTE</t>
  </si>
  <si>
    <t>CONFORMACIÓN DE CELDAS DE DISPOSICIÓN</t>
  </si>
  <si>
    <t>VIALIDADES</t>
  </si>
  <si>
    <t>RED DE CONDUCCION DE LIXIVIADOS</t>
  </si>
  <si>
    <t>LAGUNA DE LIXIVIADOS</t>
  </si>
  <si>
    <t>CERCADO PERIMETRAL</t>
  </si>
  <si>
    <t>EDIFICACIONES</t>
  </si>
  <si>
    <t>OTRAS OBRAS COMPLEMENTARIAS</t>
  </si>
  <si>
    <t>IVA</t>
  </si>
  <si>
    <t>TOTAL  + IVA</t>
  </si>
  <si>
    <t>Clave</t>
  </si>
  <si>
    <t>Plano</t>
  </si>
  <si>
    <t>CANTIDAD</t>
  </si>
  <si>
    <t>UNIDAD</t>
  </si>
  <si>
    <t>PRECIO UNITARIO</t>
  </si>
  <si>
    <t>1002 02</t>
  </si>
  <si>
    <t>Desmonte, desenraice, desyerbe y limpia de terreno para propósitos de construcción en vegetación tipo montes de regiones áridas o semiáridas. Incluye: Maquinaria, equipo, herramienta y mano de obra para su correcta ejecución.</t>
  </si>
  <si>
    <t>Ha</t>
  </si>
  <si>
    <t>1005 01</t>
  </si>
  <si>
    <t>Limpieza y trazo en el área de trabajo. Incluye: equipo, herramienta y mano de obra.</t>
  </si>
  <si>
    <t>m2</t>
  </si>
  <si>
    <t>1090 01</t>
  </si>
  <si>
    <t>Excavación con equipo para desplante de estructuras en cualquier material, excepto roca fija, en seco. Incluye: Equipo, herramienta y  mano de obra.</t>
  </si>
  <si>
    <t>m3</t>
  </si>
  <si>
    <t>GEO 01</t>
  </si>
  <si>
    <t>Geotextil de poliester de 200 gr/m2 PET 200, color negro, masa por unidad de área ASTM D 5261de 200 gr/m2, resistencia a la tensión ASTM D de 486 N, porcentaje de elongación ASTM D 4632 del 93%, resistencia a la perforación ASTM D 4833 de 241 N, desgarre trapezoidal ASTM D 4533 de 186 N y un flujo ASTM D 4491 de 7,223 l/min/m2. Incluye: suministro, colocación, equipo, mano de obra, herramienta yo todo lo necesario para su correcta ejecuciòn.</t>
  </si>
  <si>
    <t>GEO 02</t>
  </si>
  <si>
    <t>Geomembrana nominal de HDPE de 1 mm de espesor lisa, color negro. Incluye: suministro, colocación, equipo, mano de obra, herramienta yo todo lo necesario para su correcta ejecuciòn.</t>
  </si>
  <si>
    <t>1010 02</t>
  </si>
  <si>
    <t>Excavación a mano en bordos para anclaje de geomembrana , en cualquier material común, excepto roca , en seco hasta 2.00 m. de profundidad.</t>
  </si>
  <si>
    <t>1131 05</t>
  </si>
  <si>
    <t>Relleno en zanjas con material producto de excavación compactado al 90% Proctor. Incluye: equipo, herramienta, mano de obra.</t>
  </si>
  <si>
    <t>1131 03</t>
  </si>
  <si>
    <r>
      <t xml:space="preserve">Colocación de capa de material producto de banco, de </t>
    </r>
    <r>
      <rPr>
        <sz val="10"/>
        <color rgb="FFFF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 xml:space="preserve">30 </t>
    </r>
    <r>
      <rPr>
        <sz val="10"/>
        <color theme="1"/>
        <rFont val="Calibri"/>
        <family val="2"/>
        <scheme val="minor"/>
      </rPr>
      <t>cm de espesor promedio, sobre geomembrana. Incluye: acarreo de material al sitio de trabajo, tendido, bandeado y compactado con maquinaria, papeo, herramienta y mano de obra para su correcta ejecución.</t>
    </r>
  </si>
  <si>
    <t>SUBTOTAL CONFORMACION CELDAS</t>
  </si>
  <si>
    <t>2</t>
  </si>
  <si>
    <t>1003 02</t>
  </si>
  <si>
    <t>RS-VPP-01     RS-VS-01</t>
  </si>
  <si>
    <t>Despalme de material no apto para cimentación y/o desplante de terraplenes de 20 cm de espesor. Incluye: carga y acarreo al 1er km, maquinaria, equipo, herramienta y mano de obra.</t>
  </si>
  <si>
    <t>1121 05</t>
  </si>
  <si>
    <t>SUBTOTAL VIALIDADES</t>
  </si>
  <si>
    <t>3</t>
  </si>
  <si>
    <t>AREA DE DISPOSICIÓN</t>
  </si>
  <si>
    <t>3.1</t>
  </si>
  <si>
    <t>RS-RL-01</t>
  </si>
  <si>
    <t>Limpieza, Trazo y nivelación en el area de trabajo. Incluye: Equipo, herramienta y mano de obra</t>
  </si>
  <si>
    <t>3.2</t>
  </si>
  <si>
    <t>1100 01</t>
  </si>
  <si>
    <t>Excavación con equipo para zanjas en cualquier material excepto roca fija, en seco. Incluye: Equipo, herramienta y mano de obra</t>
  </si>
  <si>
    <t>3.3</t>
  </si>
  <si>
    <t>1130 02</t>
  </si>
  <si>
    <t>1131 02</t>
  </si>
  <si>
    <t>Relleno en zanjas con material granular producto de Banco tipo grava sin aristas, tamaño maximo de agregado de 3/4" a 1 1/2", limpia. Incluye: equipo, herramienta, mano de obra.</t>
  </si>
  <si>
    <t>1131 06</t>
  </si>
  <si>
    <t>2050 03  8051 02</t>
  </si>
  <si>
    <t>Suministro e instalación de tubería corrugada de polietileno de alta densidad (PEAD) para alcantarillado interior liso de 150 mm (6") de diámetro, con ranuras de 22 mm de longitud. Incluye: campana, empaque, carga, flete al lugar de la obra, descarga, maniobras y acarreos locales hasta el sitio exacto de su instalación, bajado a la zanja, ranurado, limpieza, instalación, equipo, herramienta y mano de obra.</t>
  </si>
  <si>
    <t>m</t>
  </si>
  <si>
    <t>Suministro e instalación de tubería corrugada de polietileno de alta densidad (PEAD) para alcantarillado interior liso de 150 mm (6") de diámetro. Incluye: campana, empaque, carga, flete al lugar de la obra, descarga, maniobras y acarreos locales hasta el sitio exacto de su instalación, bajado a la zanja, limpieza, instalación, prueba hidrostática, el equipo, la herramienta y la mano de obra necesaria para su completa ejecución.</t>
  </si>
  <si>
    <t>8055 15 2050 00</t>
  </si>
  <si>
    <t>Suministro e instalación de TEE 6" x 6" de polietileno de alta densidad (PEAD) para alcantarillado interior liso. Incluye: empaques, flete al lugar de la obra, descarga hasta el sitio exacto de su instalación, limpieza, instalación, prueba hidrostática, equipo, herramienta y mano de obra.</t>
  </si>
  <si>
    <t>pza</t>
  </si>
  <si>
    <t>8055 12</t>
  </si>
  <si>
    <t>Suministro e instalación de codo 6"x45° de polietileno de alta densidad (PEAD) para alcantarillado interior liso. Incluye: empaques, flete al lugar de la obra, descarga hasta el sitio exacto de su instalación, limpieza, instalación, prueba hidrostática, equipo, herramienta y mano de obra.</t>
  </si>
  <si>
    <t>8055 38</t>
  </si>
  <si>
    <t>Suministro e instalación de Tapon macho de 6" de diámetro de polietileno de alta densidad (PEAD) para alcantarillado interior liso. Incluye: empaque, flete al lugar de la obra, descarga hasta el sitio exacto de su instalación, limpieza, instalación, prueba hidrostática, equipo, herramienta y mano de obra.</t>
  </si>
  <si>
    <t>RECIRCULACION DE LIXIVIADOS</t>
  </si>
  <si>
    <t>2040 00 8005 02</t>
  </si>
  <si>
    <t>Suministro e instalación de tubería hidráulica de PVC, sistema metrico RD-26 de 63 mm (2") de diámetro. Incluye: materiales, anillos de hule, carga, flete al lugar de la obra, descarga, maniobras y acarreos locales hasta el sitio de su instalación, bajado a la zanja, limpieza, instalación, prueba hidrostática, el equipo, la herramienta y la mano de obra.</t>
  </si>
  <si>
    <t>ml</t>
  </si>
  <si>
    <t>2040 00 8005 01</t>
  </si>
  <si>
    <t>Suministro e instalación de tubería hidráulica de PVC, sistema metrico RD-26 de 35 mm (1") de diámetro. Incluye: materiales, anillos de hule, carga, flete al lugar de la obra, descarga, maniobras y acarreos locales hasta el sitio de su instalación, bajado a la zanja, limpieza, instalación, prueba hidrostática, el equipo, la herramienta y la mano de obra.</t>
  </si>
  <si>
    <t>2040 00 8007 00</t>
  </si>
  <si>
    <t>Suministro e instalación de TEE 50 mm x 50 mm (2"x2") de PVC hidráulica. Incluye: carga, flete al lugar de la obra, descarga, maniobras y acarreos locales hasta el sitio exacto de su instalación, bajado a la zanja, limpieza, instalación, prueba hidrostática, el equipo, la herramienta y la mano de obra.</t>
  </si>
  <si>
    <t>Suministro e instalación de TEE 25 mm x 25mm (1"x1") de PVC hidráulica. Incluye: carga, flete al lugar de la obra, descarga, maniobras y acarreos locales hasta el sitio exacto de su instalación, bajado a la zanja, limpieza, instalación, prueba hidrostática, el equipo, la herramienta y la mano de obra.</t>
  </si>
  <si>
    <t>Suministro e instalación de Reduccion adaptador macho 25 mm x 19 mm (1"x3/4") de PVC hidráulica. Incluye: carga, flete al lugar de la obra, acarreos locales hasta el sitio exacto de su instalación, limpieza, instalación, prueba hidrostática, el equipo, la herramienta y la mano de obra.</t>
  </si>
  <si>
    <t>Suministro e instalación de Cople Reparacion 50 mm (2") de PVC hidráulica. Incluye: carga, flete al lugar de la obra, acarreos locales hasta el sitio exacto de su instalación, limpieza, instalación, prueba hidrostática, el equipo, la herramienta y la mano de obra.</t>
  </si>
  <si>
    <t>Suministro e instalación de Cople Reparacion 25 mm (1") de PVC hidráulica. Incluye: carga, flete al lugar de la obra, acarreos locales hasta el sitio exacto de su instalación, limpieza, instalación, prueba hidrostática, el equipo, la herramienta y la mano de obra.</t>
  </si>
  <si>
    <t>Suministro e instalación de Reduccion 50 mm x 25 mm (2"x1") de PVC hidráulica. Incluye: carga, flete al lugar de la obra, acarreos locales hasta el sitio exacto de su instalación, limpieza, instalación, prueba hidrostática, el equipo, la herramienta y la mano de obra.</t>
  </si>
  <si>
    <t>Suministro e instalación de codo de 50 mm x 45° (2"x90°) de PVC hidráulica. Incluye: carga, flete al lugar de la obra, acarreos locales hasta el sitio exacto de su instalación, limpieza, instalación, prueba hidrostática, el equipo, la herramienta y la mano de obra.</t>
  </si>
  <si>
    <t>Suministro e instalación de codo de 50 mm x 90° (2"x90°) de PVC hidráulica. Incluye: carga, flete al lugar de la obra, acarreos locales hasta el sitio exacto de su instalación, limpieza, instalación, prueba hidrostática, el equipo, la herramienta y la mano de obra.</t>
  </si>
  <si>
    <t>Suministro e instalación de codo de 25 mm x 90° (1"x90°) de PVC hidráulica. Incluye: carga, flete al lugar de la obra, acarreos locales hasta el sitio exacto de su instalación, limpieza, instalación, prueba hidrostática, el equipo, la herramienta y la mano de obra.</t>
  </si>
  <si>
    <t>EM 01</t>
  </si>
  <si>
    <t>Motobomba autocebante tragasolidos a gasolina marca BARNES de 13 hp / 4"X4" / 1600 lpm, paso de esfera de 2".</t>
  </si>
  <si>
    <t>ud</t>
  </si>
  <si>
    <t>SUBTOTAL CONDUCCIÓN DE LIXIVIADOS</t>
  </si>
  <si>
    <t>4</t>
  </si>
  <si>
    <t>LAGUNAS DE LIXIVIADOS</t>
  </si>
  <si>
    <t>4.1</t>
  </si>
  <si>
    <t>RS-LL-01</t>
  </si>
  <si>
    <t>4.2</t>
  </si>
  <si>
    <t>Geomembrana de polietileno de alta densidad de 1.0 mm de espesor. Incluye: Suministro, traslado y descarga  al sitio de los trabajos, colocación, desperdicios,  herramienta, equipo y mano de obra.</t>
  </si>
  <si>
    <t>CARCAMO DE LIXIVIADOS</t>
  </si>
  <si>
    <t>4.6</t>
  </si>
  <si>
    <t>Excavación con equipo para zanjas en cualquier materialexcepto roca fija, en seco. Incluye: Equipo, herramienta y mano de obra</t>
  </si>
  <si>
    <t>4.7</t>
  </si>
  <si>
    <t>4080 05</t>
  </si>
  <si>
    <t>Suministro, colocación y retiro de cimbra de madera con acabado aparente . En muros, hasta una altura máxima de 3.00m  Incluye: materiales, mano de obra, herramienta, equipo y todo lo necesario para su correcta ejecución.</t>
  </si>
  <si>
    <t>4.8</t>
  </si>
  <si>
    <t>4080 04</t>
  </si>
  <si>
    <t>Suministro, colocación y retiro de cimbra de madera con acabado aparente . En Losa, Incluye: materiales, mano de obra, herramienta, equipo y todo lo necesario para su correcta ejecución.</t>
  </si>
  <si>
    <t>4.9</t>
  </si>
  <si>
    <t>4090 01</t>
  </si>
  <si>
    <t>Suministro y colocación de acero de refuerzo, varilla de 1/2" de diámetro (habilitado de varilla corrugada fy= 4200 kg/cm2). Incluye: traslado, maniobras, mano de obra, cortes, doblados, amarres, traslapes, equipo, herramienta y todo lo necesario para su correcta ejecución.</t>
  </si>
  <si>
    <t>Kg</t>
  </si>
  <si>
    <t>4.10</t>
  </si>
  <si>
    <t>Suministro de concreto premezclado  y curado de f`c= 300 kg/cm2,relación A/C= 0.50 cemento resistente a los sulfatos (CPO 30RS) e impermebilizante integral al 2%, tamaño máximo del agregado 3/4 " y revenimiento máximo  entre  5 a 10 cm. Incluye: materiales, mano de obra, equipo, herramientas y todo lo necesario para su correcta ejecuciòn.</t>
  </si>
  <si>
    <t>4.11</t>
  </si>
  <si>
    <t>4030 02</t>
  </si>
  <si>
    <t>Suministro de concreto premezclado  y curado de f`c= 100 kg/cm2. Incluye: materiales, mano de obra, equipo, herramientas y todo lo necesario para su correcta ejecuciòn.</t>
  </si>
  <si>
    <t>SUBTOTAL LAGUNAS DE LIXIVIADOS</t>
  </si>
  <si>
    <t>6</t>
  </si>
  <si>
    <t>6.1</t>
  </si>
  <si>
    <t>4120 01</t>
  </si>
  <si>
    <t>RS-MP-01</t>
  </si>
  <si>
    <t>Suministro y colocación de Poste de 2-1/2"  de diametro, ced. 40, a una altura libre 2.0 m</t>
  </si>
  <si>
    <t>6.2</t>
  </si>
  <si>
    <t>4120 04</t>
  </si>
  <si>
    <t>Suministro y colocación de Poste de 3" de diámetro, ced. 40, altura libre 2.0 m</t>
  </si>
  <si>
    <t>6.3</t>
  </si>
  <si>
    <t>4120 07</t>
  </si>
  <si>
    <t>Malla galvanizada con abertura de 55x55 cal. 10, 2.20 m de altura</t>
  </si>
  <si>
    <t>6.4</t>
  </si>
  <si>
    <t>4122 06</t>
  </si>
  <si>
    <t>Suministro y colocación de alambre de acero de 4 púas, en 3 líneas, calibre 12. Incluye: materiales, puesto en obra,herrajes de fijación, escaleras y/o andamios. Herramienta, eqipo de seguridad y mano de obra.</t>
  </si>
  <si>
    <t>6.5</t>
  </si>
  <si>
    <t>4120 00</t>
  </si>
  <si>
    <t>Suministro y colocación de portón de acceso de 6.00 m de ancho y altura y 2.70 m de alto,  de doble puerta plegables  de a base de malla ciclón galvanizada de 2"x2" y tuberia estandar de 2 1/2" ced. 40. incluye: materiales, herrajes de fijación, instalacion, herramienta y mano de obra.</t>
  </si>
  <si>
    <t>Pza</t>
  </si>
  <si>
    <t>6.6</t>
  </si>
  <si>
    <t>Limpieza y trazo en el área de trabajo: Incluye: equipo, herramienta y mano de obra.</t>
  </si>
  <si>
    <t>1060 02</t>
  </si>
  <si>
    <t>6.8</t>
  </si>
  <si>
    <t>SUBTOTAL CERCADO PERIMETRAL</t>
  </si>
  <si>
    <t>7</t>
  </si>
  <si>
    <t>CASETA DE VIGILANCIA Y CONTROL DE ACCESO</t>
  </si>
  <si>
    <t>7.1</t>
  </si>
  <si>
    <t>RS-A-01            RS-A-02</t>
  </si>
  <si>
    <t>7.2</t>
  </si>
  <si>
    <t>Excavación con equipo para desplante de estructuras en cualquier material excepto en roca fija, en seco. Incluye: maquinaria, equipo, herramienta y mano de obra.</t>
  </si>
  <si>
    <t>7.3</t>
  </si>
  <si>
    <t>1121 01</t>
  </si>
  <si>
    <t>7.4</t>
  </si>
  <si>
    <t>4035 01</t>
  </si>
  <si>
    <t>Fabricacion y colocación de concreto ciclópeo en cimentaciones. Incluye materiales, herramienta, equipo y mano obra.</t>
  </si>
  <si>
    <t>7.5</t>
  </si>
  <si>
    <t>Fabricación y colado de concreto f´c=150 kg/cm2, elaborado con cemento resistente a sulfatos (CPO-30-RS), tamaño máximo de agregado de 3/4", revenimiento de 18 cm. Incluye: vibrado, curado, equipo, herramienta y mano de obra.</t>
  </si>
  <si>
    <t>7.6</t>
  </si>
  <si>
    <t>4091 01</t>
  </si>
  <si>
    <t>Suministro y colocación de Malla electrosoldada 6x6-10/10. Incluye: puesta en obra, habilitado, cortes, desperdicios, herramienta, equipo y mano de obra.</t>
  </si>
  <si>
    <t>7.7</t>
  </si>
  <si>
    <t>4080 01</t>
  </si>
  <si>
    <t>Cimbra acabado no aparente fonteras de losas para cimentaciones,  hecha a base de tarimas de triplay de 16mm calidad 1a, con bastidor de barrotes de 2"x4", polines, chaflanes, barrotes, duelas, alambre recocido cal 18 y clavos para obra falsa. Incluye: Suministro, flete, acarreo de los materiales hasta el sitio de su utilización,  habilitado, elevación, cimbrado, cambio a la siguiente posición,  herramienta menor y mano de obra</t>
  </si>
  <si>
    <t>7.8</t>
  </si>
  <si>
    <t>4080 02</t>
  </si>
  <si>
    <t>Cimbra acabado no aparente en dalas y castillos, hasta 5.50m de altura, hecha a base de tarimas de triplay de 16mm calidad 1a, con bastidor de barrotes de 2"x4", polines, chaflanes, barrotes, duelas, alambre recocido cal 18 y clavos para obra falsa. Incluye: Suministro, flete, acarreo de los materiales hasta el sitio de su utilización,  habilitado, elevación, cimbrado, cambio a la siguiente posición,  herramienta menor y mano de obra</t>
  </si>
  <si>
    <t>7.9</t>
  </si>
  <si>
    <t>4080 02 4030 02</t>
  </si>
  <si>
    <t>Dala tipo D-1 de 15X15 cm de dimensión,de concreto f'c= 150 Kg/cm2 armada con 4 varilas del No. 3 y estribos con varilla de No. 2.5 @ 15 cm.</t>
  </si>
  <si>
    <t>7.10</t>
  </si>
  <si>
    <t>Dala tipo D-2 de 15X20 cm de dimensión,de concreto f'c= 150 Kg/cm2 armada con 4 varilas del No. 3 y estribos con varilla de No. 2.5 @ 15 cm.</t>
  </si>
  <si>
    <t>7.11</t>
  </si>
  <si>
    <t>4020 01</t>
  </si>
  <si>
    <t>Muros de tabique rojo recocido, hasta 6.0 m. de altura, junteado con mortero cemento-arena 1:5 de 14 cm de espesor. Incluye: materiales, puesto en obra de materiales, escaleras y/o andamios, equipo de seguridad, herramienta y mano de obra.</t>
  </si>
  <si>
    <t>7.12</t>
  </si>
  <si>
    <t>4100 01</t>
  </si>
  <si>
    <t>Aplanado con mortero cemento-arena relación 1:5. Incluye: fabricacion, colocación, materiales, herramienta y mano de obra.</t>
  </si>
  <si>
    <t>7.13</t>
  </si>
  <si>
    <t>7004 01</t>
  </si>
  <si>
    <t>Suministro y aplicación de pintura vinilica a dos manos previa sellada de muro. Incluye: materiales, brochas y cepillos, andamios y/o escaleras, herramienta, equipo y mano de obra.</t>
  </si>
  <si>
    <t>7.14</t>
  </si>
  <si>
    <t>Fabricacion de boveda de cuña a base de ladrillo de barro rojo recocido de 7x14x28 junteado con cemento arena 1:3. Incluye: materiales,  herramienta, equipo y mano de obra.</t>
  </si>
  <si>
    <t>7.15</t>
  </si>
  <si>
    <t>7020 01</t>
  </si>
  <si>
    <t xml:space="preserve">Suministro y montaje de acero estructural (vigas IPS, IPR, cps, etc). Materiales, Incluye: soldadura, cortes, desperdicios, escaleras, andamios, equipo, herramienta y mano de obra </t>
  </si>
  <si>
    <t>kg</t>
  </si>
  <si>
    <t>7.16</t>
  </si>
  <si>
    <t>Entortado para dar pendiente a base de mortero cemento- cal- arena y gravilla en relacion 1:2:3:1. Incluye: materiales, elevacion de materiales al sitio de colocacion, herramienta, equipo y mano de obra.</t>
  </si>
  <si>
    <t>7.17</t>
  </si>
  <si>
    <t>Suministro y colocación de Gargola de 50x15 cm para desagüe. Incluye: materiales, herramienta, equipo y mano de obra</t>
  </si>
  <si>
    <t>7.18</t>
  </si>
  <si>
    <t>4130 05</t>
  </si>
  <si>
    <t>Pretil de tabique de 14 cm de espesor junteado con mortero cemento-arena 1:5</t>
  </si>
  <si>
    <t>7.19</t>
  </si>
  <si>
    <t>4140 02</t>
  </si>
  <si>
    <t>Impermeabilización de azotea  a base de  sellador e imprimador, 2 capas revest
impermeable con membraba de refuerzo intermedio y acabado aparente.</t>
  </si>
  <si>
    <t>7.20</t>
  </si>
  <si>
    <t xml:space="preserve">7002 01     7003 04    7004 03   </t>
  </si>
  <si>
    <t>Suministro e instalación de ventana con marco de aluminio anonizado de 2"  de 1.20 x 0.90 m de dimensiones, color natural, cristial claro 6 mm, hoja corrediza. Incluye: materiales,  herrajes de fijacion, herramienta y mano de obra.</t>
  </si>
  <si>
    <t>7.21</t>
  </si>
  <si>
    <t>Suministro e instalación de ventana con marco de aluminio anonizado de 2"  de 1.20 x 0.80 m de dimensiones, color natural, cristial claro 6 mm, hoja corrediza. Incluye: materiales,  herrajes de fijacion, herramienta y mano de obra.</t>
  </si>
  <si>
    <t>7.22</t>
  </si>
  <si>
    <t>Suministro e instalación de ventana con marco de aluminio anonizado de 2"  de 1.80 x 0.50 m de dimensiones, color natural, cristial claro 6 mm, hoja corrediza. Incluye: materiales,  herrajes de fijacion, herramienta y mano de obra.</t>
  </si>
  <si>
    <t>7.23</t>
  </si>
  <si>
    <t xml:space="preserve">7001 01     7003 04    7004 03   </t>
  </si>
  <si>
    <t>Suministro e instalación de Puerta con marco de aluminio anonizado de 2"  de 0.90 x 2.20 m de dimensiones, color natural, cristial claro 6 mm. Incluye: materiales,  herrajes de fijacion, herramienta y mano de obra.</t>
  </si>
  <si>
    <t>7.24</t>
  </si>
  <si>
    <t>6008 01</t>
  </si>
  <si>
    <t>Suministro y colocación de muebles sanitario blanco marca Varsovia de 4.8 litros. Incluye: traslado, instalacion, herramienta y mano de obra</t>
  </si>
  <si>
    <t>7.25</t>
  </si>
  <si>
    <t>Suministro y colocacion de Lavabo blanco sobre cubierta marca Varsovia. Incluye: traslado, instalacion, herramienta y mano de obra</t>
  </si>
  <si>
    <t>7.26</t>
  </si>
  <si>
    <t>6001 02</t>
  </si>
  <si>
    <t>Suministro y colocacion de tinaco de 600 lts de capacidad. Incluye: conexiones, pegamentos, herramienta, equipo y mano de obra.</t>
  </si>
  <si>
    <t>7.27</t>
  </si>
  <si>
    <t>Suministro y colocación de tuberia de PVC hidraulico RD-21 de 13 mm (1/2") de diámetro. Incluye:  materiales, pegamentos, desperdicios, cortes, herramienta y mano de obra</t>
  </si>
  <si>
    <t>7.28</t>
  </si>
  <si>
    <t>2040 00  8005 00</t>
  </si>
  <si>
    <t>Suministro y colocación de tuberia de PVC hidraulico RD-21 de 19 mm (3/4") de diámetro. Incluye:  materiales, pegamentos, desperdicios, cortes, herramienta y mano de obra</t>
  </si>
  <si>
    <t>7.29</t>
  </si>
  <si>
    <t>Suministro y colocación de codo de 13 mm (1/2") x 90° de PVC hidraulico. Incluye:  materiales, herramienta y mano de obra</t>
  </si>
  <si>
    <t>7.30</t>
  </si>
  <si>
    <t>Suministro y colocación de Tee  3/4" x 1/2" de PVC hidraulico. Incluye:  materiales, herramienta y mano de obra</t>
  </si>
  <si>
    <t>7.31</t>
  </si>
  <si>
    <t>Suministro y colocación de codo de 19 mm (3/4") x 90° de PVC hidraulico. Incluye:  materiales, herramienta y mano de obra</t>
  </si>
  <si>
    <t>7.32</t>
  </si>
  <si>
    <t>Excavación a mano en zanjas, en cualquier material común, excepto roca , en seco hasta 2.00 m. de profundidad.</t>
  </si>
  <si>
    <t>7.33</t>
  </si>
  <si>
    <t>Relleno compactado al 85% Proctor con material producto de excavación. Incluye: herramienta, equipo y mano de obra.</t>
  </si>
  <si>
    <t>7.34</t>
  </si>
  <si>
    <t>2051 01      8049 01</t>
  </si>
  <si>
    <t>Suministro y colocacion de tuberia de PVC sanitario sanitario de 2" espiga-campana. Incluye: materiales, anillos de hule, cortes, desperdicios, pegamento, herramienta y mano de obra.</t>
  </si>
  <si>
    <t>7.35</t>
  </si>
  <si>
    <t>2051 04 8049 03</t>
  </si>
  <si>
    <t>Suministro y colocacion de tuberia de PVC sanitario sanitario de 4" espiga-campana. Incluye: materiales, anillos de hule, cortes, desperdicios, pegamento, herramienta y mano de obra.</t>
  </si>
  <si>
    <t>7.36</t>
  </si>
  <si>
    <t>6005 01</t>
  </si>
  <si>
    <t>Registro de albañal de 0.40 x 0.60 x 0.50 m de profundidad, con muros de tabique de 14 cms, aplanados con mortero cemento-arena 1:3 y tapa de concreto con marco de fierro. Incluye: materiales, herramienta, equipo y mano de obra</t>
  </si>
  <si>
    <t>7.37</t>
  </si>
  <si>
    <t>6004 01</t>
  </si>
  <si>
    <t>Suministro y colocación de fosa séptica de concreto para 10 personas, 60 cm de diametro interior y 2.50 m de longitud. Incluye: Materiales, herramienta, equipo y mano de obra</t>
  </si>
  <si>
    <t>SUBTOTAL EDIFICACIONES</t>
  </si>
  <si>
    <t>8</t>
  </si>
  <si>
    <t>PATIO DE MANIOBRAS</t>
  </si>
  <si>
    <t>8.1</t>
  </si>
  <si>
    <t>8.2</t>
  </si>
  <si>
    <t>8.3</t>
  </si>
  <si>
    <t>8.4</t>
  </si>
  <si>
    <t>AREA DE EMERGENCIA</t>
  </si>
  <si>
    <t>8.5</t>
  </si>
  <si>
    <t>8.6</t>
  </si>
  <si>
    <t>8.7</t>
  </si>
  <si>
    <t>8.8</t>
  </si>
  <si>
    <t>8.9</t>
  </si>
  <si>
    <t>Excavación a mano en bordos para anclaje de geomembrana, en cualquier material común, excepto roca , en seco hasta 2.00 m. de profundidad.</t>
  </si>
  <si>
    <t>8.10</t>
  </si>
  <si>
    <t>8.11</t>
  </si>
  <si>
    <t>Relleno en zanjas con material de banco compactado al 90% Proctor. Incluye: equipo, herramienta, mano de obra.</t>
  </si>
  <si>
    <t>8.12</t>
  </si>
  <si>
    <t>Fabricación y colado de Concreto f´c=150 kg/cm2. Incluye: materiales, equipo, herramienta y mano de obra</t>
  </si>
  <si>
    <t>8.13</t>
  </si>
  <si>
    <t>6005 00</t>
  </si>
  <si>
    <t>Fabricacion de Registro  de 0.70 x 0.70 x 0.40 m (int) para recoleccion de lixiviados, a base de tabique rojo recocido en 13 cm junteado con mortero cemento-arena 1:4 acabado pulido plantilla de concreto f'c=150 kg/cm2 y media caña. Incluye: materiales, equipo herramienta y mano de obra.</t>
  </si>
  <si>
    <t>POZOS DE VENTEODE BIOGAS</t>
  </si>
  <si>
    <t>8.14</t>
  </si>
  <si>
    <t>Excavación a mano para desplante de estructuras, en cualquier material común, excepto roca , en seco hasta 2.00 m. de profundidad. Incluye: herramienta, equipo y mano de obra</t>
  </si>
  <si>
    <t>8.15</t>
  </si>
  <si>
    <t>Suministro y colocación de grava de 1" a 2" de diametro sin aristas, para filtro en pozos de venteo de biogas, capa 1.</t>
  </si>
  <si>
    <t>8.16</t>
  </si>
  <si>
    <t>PVT 01</t>
  </si>
  <si>
    <t>Fabricación y colocación de molde en el área de desplante para conformación de pozo de venteo de biogás, mediante tubo de acero de 20" de diámetro y 1 m de longitud, con dos asas de varilla lisa (acero redondo) de 1/2" de diámetro.</t>
  </si>
  <si>
    <t>RAMPA DE ACCESO</t>
  </si>
  <si>
    <t>8.17</t>
  </si>
  <si>
    <t>8.18</t>
  </si>
  <si>
    <t>PLATAFORMA</t>
  </si>
  <si>
    <t>8.19</t>
  </si>
  <si>
    <t>8.20</t>
  </si>
  <si>
    <t>BORDOS</t>
  </si>
  <si>
    <t>SUBTOTAL OTRAS OBRAS COMPLEMENTARIAS</t>
  </si>
  <si>
    <t>1004 01</t>
  </si>
  <si>
    <t>Relleno en zanjas con material producto de excavación compactado . Incluye: equipo, herramienta, mano de obra.</t>
  </si>
  <si>
    <t xml:space="preserve">Relleno compactado al 85% Proctor PVSM, con material producto de excavación para colocacion de geomembrana. Incluye: selección de material herramienta, equipo y mano de obra. </t>
  </si>
  <si>
    <t>Suministro y colocacion de plantilla en zanja con arena. Incluye: materiales, herramienta, equipo y mano de obra, para su correcta ejecución.</t>
  </si>
  <si>
    <t>Cadena de 15 x 20 cm incluye cimbra, armex de 3/8", concreto f'c 150 Kg/cm2 vibrado, curado hasta su correcta ejecución.</t>
  </si>
  <si>
    <t>Suministro y colocación de tubo galvanizado de 1 5/8" de diámetro para barra superior.</t>
  </si>
  <si>
    <t>PRELIMINARES</t>
  </si>
  <si>
    <t>Movimiento de residuos sólidos existentes en el sitio de proyecto hasta una distancia de 200 m, incluye maquinaria, equipo, herramienta y mano de obra para su correcta ejecución.</t>
  </si>
  <si>
    <t>S/C</t>
  </si>
  <si>
    <t>Carga y descarga con máquina de material excavado en el sitio de proyecto hasta una distancia de 300 m del sitio, incluye:  maquinaria, mano de obra equipo y herramienta.</t>
  </si>
  <si>
    <t>Placa de  inauguración de cantera de 55 x 40 x 7.50 cms</t>
  </si>
  <si>
    <t>Letrero carretero alusivo a la obra de 3.00 x 2.00 m, soportes de 1.20 libres por pieza, incluye PTR de 3" x 2", lámina lisa calibre 18, tubular de 2" x 2" habilitado de materiales, pintura general y rotulado. Además de la siguiente leyenda: " Este programa es público, ajeno a cualquier partido político. Queda prohibido el uso para fines distintos a lo establecido".</t>
  </si>
  <si>
    <t>SUBTOTAL PRELIMINARES</t>
  </si>
  <si>
    <t>Suministro y colocación de árbol (según indique supervisión) con altura mayor o igual a 1.00 m, colocadas a cada 3.00 m de distancia, incluye: carga, flete, excavación, tierra vegetal, mantenimiento hasta la entrega de la obra, la herramienta y la mano de obra necesaria para su completa ejecución.</t>
  </si>
  <si>
    <t>4.3</t>
  </si>
  <si>
    <t>4.4</t>
  </si>
  <si>
    <t>4.5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</si>
  <si>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</si>
  <si>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</si>
  <si>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</si>
  <si>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</si>
  <si>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</si>
  <si>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</si>
  <si>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</si>
  <si>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</si>
  <si>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</si>
  <si>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</si>
  <si>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</si>
  <si>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5</t>
  </si>
  <si>
    <t>5.1</t>
  </si>
  <si>
    <t>5.2</t>
  </si>
  <si>
    <t>5.3</t>
  </si>
  <si>
    <t>5.4</t>
  </si>
  <si>
    <t>5.5</t>
  </si>
  <si>
    <t>5.6</t>
  </si>
  <si>
    <t>5.7</t>
  </si>
  <si>
    <t>5.8</t>
  </si>
  <si>
    <t>6.7</t>
  </si>
  <si>
    <t>4120 06</t>
  </si>
  <si>
    <t>8.21</t>
  </si>
  <si>
    <t>8.22</t>
  </si>
  <si>
    <t>8.23</t>
  </si>
  <si>
    <t>SISTEMA PLUVIAL</t>
  </si>
  <si>
    <t>1005 00</t>
  </si>
  <si>
    <t>Limpieza, trazo y nivelación para canales a cielo abierto, incluye: estacado, referencias, calhidra, hilaza y mano de obra, el equipo topográfico y la herramienta necesaria para su correcta ejecución.</t>
  </si>
  <si>
    <t>1122 01</t>
  </si>
  <si>
    <t>Excavación para canal pluvial en cualquier material, excepto roca fija. Incluye: Equipo, herramienta y  mano de obra.</t>
  </si>
  <si>
    <t>m³</t>
  </si>
  <si>
    <t>m²</t>
  </si>
  <si>
    <t>SUBTOTAL SISTEMA PLUVIAL</t>
  </si>
  <si>
    <t>Construcción de Terraplén compactado al 85% con material de excavación. Incluye maquinaria, herramienta, equipo y mano de obra.</t>
  </si>
  <si>
    <t>Proyecto:</t>
  </si>
  <si>
    <t>Cliente:</t>
  </si>
  <si>
    <t>Secretaria del Agua Y medio Ambiente  del Estado de Zacatecas</t>
  </si>
  <si>
    <t>Lugar:</t>
  </si>
  <si>
    <t>Construcción de relleno sanitario en la cabecera municipal de Luis Moya, Zacatecas.</t>
  </si>
  <si>
    <t>Cabecera municipal de Luis Moya, Zacatecas</t>
  </si>
  <si>
    <t>Desinstalación de malla existente, incluye mano de obra, desmontaje, acomodo hasta una distancia de 200 metros del sitio de proyecto.</t>
  </si>
  <si>
    <t>Carga y descarga con máquina de material producto de la excavación hasta 300 m del sitio, incluye:  maquinaria, mano de obra equipo y herramienta.</t>
  </si>
  <si>
    <t>Revestimiento compactado de 20 cm al 85 % Proctor con material de banco. Incluye: nivelación, extracción, carga y acarreo al primer kilometro</t>
  </si>
  <si>
    <t>Revestimiento compactado al 85 % Proctor con material de banco. Incluye: extracción, carga y acarreo al primer kilometro</t>
  </si>
  <si>
    <t>Construcción de Terraplén compactado al 85 % con material de excavación. Incluye maquinaria, herramienta, equipo y mano de obra.</t>
  </si>
  <si>
    <t>SUBTOTAL</t>
  </si>
  <si>
    <t>INDIRECTOS (2%)</t>
  </si>
  <si>
    <t>CATÁLOGO DE CONCEPTOS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</si>
</sst>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0.0"/>
    <numFmt numFmtId="166" formatCode="#,##0.0"/>
    <numFmt numFmtId="167" formatCode="\$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charset val="1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b/>
      <i/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i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</cellStyleXfs>
  <cellXfs count="1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center"/>
    </xf>
    <xf numFmtId="0" fontId="4" fillId="0" borderId="4" xfId="0" applyFont="1" applyBorder="1"/>
    <xf numFmtId="0" fontId="0" fillId="0" borderId="4" xfId="0" applyBorder="1"/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0" fillId="3" borderId="8" xfId="0" applyFill="1" applyBorder="1" applyAlignment="1">
      <alignment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164" fontId="5" fillId="0" borderId="10" xfId="0" applyNumberFormat="1" applyFont="1" applyBorder="1" applyAlignment="1">
      <alignment vertical="center" wrapText="1"/>
    </xf>
    <xf numFmtId="4" fontId="5" fillId="0" borderId="10" xfId="0" applyNumberFormat="1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164" fontId="5" fillId="0" borderId="11" xfId="1" applyNumberFormat="1" applyFont="1" applyBorder="1" applyAlignment="1">
      <alignment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164" fontId="5" fillId="0" borderId="13" xfId="0" applyNumberFormat="1" applyFont="1" applyBorder="1" applyAlignment="1">
      <alignment vertical="center" wrapText="1"/>
    </xf>
    <xf numFmtId="4" fontId="5" fillId="0" borderId="13" xfId="0" applyNumberFormat="1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164" fontId="5" fillId="0" borderId="14" xfId="1" applyNumberFormat="1" applyFont="1" applyBorder="1" applyAlignment="1">
      <alignment vertical="center" wrapText="1"/>
    </xf>
    <xf numFmtId="4" fontId="0" fillId="0" borderId="0" xfId="0" applyNumberFormat="1"/>
    <xf numFmtId="49" fontId="5" fillId="0" borderId="15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164" fontId="5" fillId="0" borderId="16" xfId="0" applyNumberFormat="1" applyFont="1" applyBorder="1" applyAlignment="1">
      <alignment vertical="center" wrapText="1"/>
    </xf>
    <xf numFmtId="4" fontId="5" fillId="0" borderId="16" xfId="0" applyNumberFormat="1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164" fontId="5" fillId="0" borderId="17" xfId="1" applyNumberFormat="1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4" fontId="5" fillId="0" borderId="0" xfId="0" applyNumberFormat="1" applyFont="1" applyAlignment="1">
      <alignment wrapText="1"/>
    </xf>
    <xf numFmtId="164" fontId="5" fillId="0" borderId="18" xfId="1" applyNumberFormat="1" applyFont="1" applyBorder="1" applyAlignment="1">
      <alignment wrapText="1"/>
    </xf>
    <xf numFmtId="49" fontId="8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wrapText="1"/>
    </xf>
    <xf numFmtId="0" fontId="8" fillId="3" borderId="5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49" fontId="8" fillId="3" borderId="7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wrapText="1"/>
    </xf>
    <xf numFmtId="0" fontId="8" fillId="3" borderId="7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164" fontId="9" fillId="0" borderId="10" xfId="0" applyNumberFormat="1" applyFont="1" applyBorder="1" applyAlignment="1">
      <alignment vertical="center" wrapText="1"/>
    </xf>
    <xf numFmtId="164" fontId="9" fillId="0" borderId="13" xfId="0" applyNumberFormat="1" applyFont="1" applyBorder="1" applyAlignment="1">
      <alignment vertical="center" wrapText="1"/>
    </xf>
    <xf numFmtId="164" fontId="5" fillId="0" borderId="14" xfId="1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4" fontId="5" fillId="0" borderId="0" xfId="0" applyNumberFormat="1" applyFont="1" applyAlignment="1">
      <alignment vertical="center" wrapText="1"/>
    </xf>
    <xf numFmtId="0" fontId="5" fillId="0" borderId="0" xfId="0" applyFont="1"/>
    <xf numFmtId="49" fontId="8" fillId="3" borderId="7" xfId="0" applyNumberFormat="1" applyFont="1" applyFill="1" applyBorder="1" applyAlignment="1">
      <alignment horizontal="center" wrapText="1"/>
    </xf>
    <xf numFmtId="0" fontId="10" fillId="3" borderId="7" xfId="0" applyFont="1" applyFill="1" applyBorder="1" applyAlignment="1">
      <alignment wrapText="1"/>
    </xf>
    <xf numFmtId="164" fontId="5" fillId="0" borderId="16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8" fillId="3" borderId="0" xfId="0" applyNumberFormat="1" applyFont="1" applyFill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4" fontId="5" fillId="0" borderId="19" xfId="0" applyNumberFormat="1" applyFont="1" applyBorder="1" applyAlignment="1">
      <alignment vertical="center" wrapText="1"/>
    </xf>
    <xf numFmtId="4" fontId="5" fillId="0" borderId="25" xfId="0" applyNumberFormat="1" applyFont="1" applyBorder="1" applyAlignment="1">
      <alignment vertical="center" wrapText="1"/>
    </xf>
    <xf numFmtId="2" fontId="5" fillId="0" borderId="10" xfId="0" applyNumberFormat="1" applyFont="1" applyBorder="1" applyAlignment="1">
      <alignment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2" fontId="5" fillId="0" borderId="19" xfId="0" applyNumberFormat="1" applyFont="1" applyBorder="1" applyAlignment="1">
      <alignment vertical="center" wrapText="1"/>
    </xf>
    <xf numFmtId="2" fontId="5" fillId="0" borderId="19" xfId="0" applyNumberFormat="1" applyFont="1" applyBorder="1" applyAlignment="1">
      <alignment horizontal="center" vertical="center" wrapText="1"/>
    </xf>
    <xf numFmtId="2" fontId="5" fillId="0" borderId="25" xfId="0" applyNumberFormat="1" applyFont="1" applyBorder="1" applyAlignment="1">
      <alignment vertical="center" wrapText="1"/>
    </xf>
    <xf numFmtId="2" fontId="5" fillId="0" borderId="25" xfId="0" applyNumberFormat="1" applyFont="1" applyBorder="1" applyAlignment="1">
      <alignment horizontal="center" vertical="center" wrapText="1"/>
    </xf>
    <xf numFmtId="44" fontId="5" fillId="0" borderId="11" xfId="1" applyFont="1" applyBorder="1" applyAlignment="1">
      <alignment vertical="center" wrapText="1"/>
    </xf>
    <xf numFmtId="44" fontId="5" fillId="0" borderId="23" xfId="1" applyFont="1" applyBorder="1" applyAlignment="1">
      <alignment vertical="center" wrapText="1"/>
    </xf>
    <xf numFmtId="44" fontId="5" fillId="0" borderId="26" xfId="1" applyFont="1" applyBorder="1" applyAlignment="1">
      <alignment vertical="center" wrapText="1"/>
    </xf>
    <xf numFmtId="44" fontId="5" fillId="0" borderId="18" xfId="1" applyFont="1" applyBorder="1" applyAlignment="1">
      <alignment wrapText="1"/>
    </xf>
    <xf numFmtId="44" fontId="5" fillId="0" borderId="10" xfId="1" applyFont="1" applyBorder="1" applyAlignment="1">
      <alignment vertical="center" wrapText="1"/>
    </xf>
    <xf numFmtId="44" fontId="5" fillId="0" borderId="19" xfId="1" applyFont="1" applyBorder="1" applyAlignment="1">
      <alignment vertical="center" wrapText="1"/>
    </xf>
    <xf numFmtId="44" fontId="5" fillId="0" borderId="25" xfId="1" applyFont="1" applyBorder="1" applyAlignment="1">
      <alignment vertical="center" wrapText="1"/>
    </xf>
    <xf numFmtId="44" fontId="5" fillId="0" borderId="13" xfId="1" applyFont="1" applyBorder="1" applyAlignment="1">
      <alignment vertical="center" wrapText="1"/>
    </xf>
    <xf numFmtId="44" fontId="5" fillId="0" borderId="14" xfId="1" applyFont="1" applyBorder="1" applyAlignment="1">
      <alignment vertical="center" wrapText="1"/>
    </xf>
    <xf numFmtId="44" fontId="5" fillId="0" borderId="16" xfId="1" applyFont="1" applyBorder="1" applyAlignment="1">
      <alignment vertical="center" wrapText="1"/>
    </xf>
    <xf numFmtId="44" fontId="5" fillId="0" borderId="17" xfId="1" applyFont="1" applyBorder="1" applyAlignment="1">
      <alignment vertical="center" wrapText="1"/>
    </xf>
    <xf numFmtId="0" fontId="5" fillId="0" borderId="9" xfId="0" applyFont="1" applyBorder="1"/>
    <xf numFmtId="164" fontId="5" fillId="0" borderId="11" xfId="0" applyNumberFormat="1" applyFont="1" applyBorder="1"/>
    <xf numFmtId="0" fontId="5" fillId="0" borderId="22" xfId="0" applyFont="1" applyBorder="1"/>
    <xf numFmtId="164" fontId="5" fillId="0" borderId="23" xfId="0" applyNumberFormat="1" applyFont="1" applyBorder="1"/>
    <xf numFmtId="0" fontId="5" fillId="0" borderId="24" xfId="0" applyFont="1" applyBorder="1"/>
    <xf numFmtId="164" fontId="5" fillId="0" borderId="26" xfId="0" applyNumberFormat="1" applyFont="1" applyBorder="1"/>
    <xf numFmtId="164" fontId="8" fillId="3" borderId="11" xfId="1" applyNumberFormat="1" applyFont="1" applyFill="1" applyBorder="1" applyAlignment="1">
      <alignment vertical="center"/>
    </xf>
    <xf numFmtId="164" fontId="8" fillId="3" borderId="23" xfId="1" applyNumberFormat="1" applyFont="1" applyFill="1" applyBorder="1" applyAlignment="1">
      <alignment vertical="center"/>
    </xf>
    <xf numFmtId="164" fontId="8" fillId="3" borderId="26" xfId="1" applyNumberFormat="1" applyFont="1" applyFill="1" applyBorder="1" applyAlignment="1">
      <alignment vertical="center"/>
    </xf>
    <xf numFmtId="2" fontId="5" fillId="0" borderId="10" xfId="0" applyNumberFormat="1" applyFont="1" applyBorder="1" applyAlignment="1">
      <alignment horizontal="justify" vertical="center" wrapText="1"/>
    </xf>
    <xf numFmtId="2" fontId="5" fillId="0" borderId="19" xfId="0" applyNumberFormat="1" applyFont="1" applyBorder="1" applyAlignment="1">
      <alignment horizontal="justify" vertical="center" wrapText="1"/>
    </xf>
    <xf numFmtId="2" fontId="5" fillId="0" borderId="25" xfId="0" applyNumberFormat="1" applyFont="1" applyBorder="1" applyAlignment="1">
      <alignment horizontal="justify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164" fontId="5" fillId="0" borderId="19" xfId="0" applyNumberFormat="1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164" fontId="5" fillId="0" borderId="23" xfId="1" applyNumberFormat="1" applyFont="1" applyBorder="1" applyAlignment="1">
      <alignment vertical="center" wrapText="1"/>
    </xf>
    <xf numFmtId="164" fontId="9" fillId="0" borderId="19" xfId="0" applyNumberFormat="1" applyFont="1" applyBorder="1" applyAlignment="1">
      <alignment vertical="center" wrapText="1"/>
    </xf>
    <xf numFmtId="164" fontId="5" fillId="0" borderId="25" xfId="0" applyNumberFormat="1" applyFont="1" applyBorder="1" applyAlignment="1">
      <alignment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164" fontId="5" fillId="0" borderId="26" xfId="1" applyNumberFormat="1" applyFont="1" applyBorder="1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2" fontId="5" fillId="0" borderId="24" xfId="0" applyNumberFormat="1" applyFont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34" xfId="0" applyBorder="1"/>
    <xf numFmtId="0" fontId="0" fillId="0" borderId="35" xfId="0" applyBorder="1"/>
    <xf numFmtId="0" fontId="0" fillId="0" borderId="36" xfId="0" applyBorder="1" applyAlignment="1">
      <alignment horizontal="center"/>
    </xf>
    <xf numFmtId="0" fontId="0" fillId="0" borderId="37" xfId="0" applyBorder="1"/>
    <xf numFmtId="4" fontId="13" fillId="0" borderId="13" xfId="0" applyNumberFormat="1" applyFont="1" applyBorder="1" applyAlignment="1">
      <alignment vertical="center" wrapText="1"/>
    </xf>
    <xf numFmtId="4" fontId="13" fillId="0" borderId="16" xfId="0" applyNumberFormat="1" applyFont="1" applyBorder="1" applyAlignment="1">
      <alignment vertical="center" wrapText="1"/>
    </xf>
    <xf numFmtId="44" fontId="0" fillId="0" borderId="0" xfId="0" applyNumberFormat="1"/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165" fontId="5" fillId="0" borderId="32" xfId="0" applyNumberFormat="1" applyFont="1" applyBorder="1" applyAlignment="1">
      <alignment horizontal="center" vertical="center" wrapText="1"/>
    </xf>
    <xf numFmtId="165" fontId="5" fillId="0" borderId="22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44" fontId="5" fillId="0" borderId="19" xfId="0" applyNumberFormat="1" applyFont="1" applyBorder="1" applyAlignment="1">
      <alignment horizontal="center" vertical="center" wrapText="1"/>
    </xf>
    <xf numFmtId="0" fontId="14" fillId="0" borderId="20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justify" vertical="top" wrapText="1"/>
    </xf>
    <xf numFmtId="0" fontId="2" fillId="4" borderId="19" xfId="0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wrapText="1"/>
    </xf>
    <xf numFmtId="49" fontId="5" fillId="0" borderId="32" xfId="0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vertical="center" wrapText="1"/>
    </xf>
    <xf numFmtId="164" fontId="5" fillId="0" borderId="41" xfId="0" applyNumberFormat="1" applyFont="1" applyBorder="1" applyAlignment="1">
      <alignment vertical="center" wrapText="1"/>
    </xf>
    <xf numFmtId="4" fontId="5" fillId="0" borderId="41" xfId="0" applyNumberFormat="1" applyFont="1" applyBorder="1" applyAlignment="1">
      <alignment vertical="center" wrapText="1"/>
    </xf>
    <xf numFmtId="0" fontId="5" fillId="0" borderId="41" xfId="0" applyFont="1" applyBorder="1" applyAlignment="1">
      <alignment horizontal="center" vertical="center" wrapText="1"/>
    </xf>
    <xf numFmtId="164" fontId="5" fillId="0" borderId="42" xfId="1" applyNumberFormat="1" applyFont="1" applyBorder="1" applyAlignment="1">
      <alignment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4" fontId="5" fillId="0" borderId="41" xfId="0" applyNumberFormat="1" applyFont="1" applyBorder="1" applyAlignment="1">
      <alignment horizontal="center" vertical="center" wrapText="1"/>
    </xf>
    <xf numFmtId="44" fontId="5" fillId="0" borderId="43" xfId="0" applyNumberFormat="1" applyFont="1" applyBorder="1" applyAlignment="1">
      <alignment horizontal="center" vertical="center" wrapText="1"/>
    </xf>
    <xf numFmtId="164" fontId="5" fillId="0" borderId="17" xfId="1" applyNumberFormat="1" applyFont="1" applyFill="1" applyBorder="1" applyAlignment="1">
      <alignment vertical="center" wrapText="1"/>
    </xf>
    <xf numFmtId="164" fontId="5" fillId="0" borderId="43" xfId="1" applyNumberFormat="1" applyFont="1" applyBorder="1" applyAlignment="1">
      <alignment wrapText="1"/>
    </xf>
    <xf numFmtId="0" fontId="15" fillId="0" borderId="44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4" fontId="12" fillId="0" borderId="44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166" fontId="12" fillId="0" borderId="44" xfId="0" applyNumberFormat="1" applyFont="1" applyBorder="1" applyAlignment="1">
      <alignment horizontal="center" vertical="center" wrapText="1"/>
    </xf>
    <xf numFmtId="167" fontId="12" fillId="0" borderId="44" xfId="0" applyNumberFormat="1" applyFont="1" applyBorder="1" applyAlignment="1">
      <alignment horizontal="center" vertical="center" wrapText="1"/>
    </xf>
    <xf numFmtId="167" fontId="12" fillId="0" borderId="4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7" fontId="12" fillId="0" borderId="46" xfId="0" applyNumberFormat="1" applyFont="1" applyBorder="1" applyAlignment="1">
      <alignment horizontal="center" vertical="center" wrapText="1"/>
    </xf>
    <xf numFmtId="167" fontId="5" fillId="0" borderId="43" xfId="0" applyNumberFormat="1" applyFont="1" applyBorder="1"/>
    <xf numFmtId="164" fontId="5" fillId="0" borderId="13" xfId="1" applyNumberFormat="1" applyFont="1" applyBorder="1" applyAlignment="1">
      <alignment vertical="center" wrapText="1"/>
    </xf>
    <xf numFmtId="0" fontId="0" fillId="0" borderId="47" xfId="0" applyBorder="1" applyAlignment="1">
      <alignment horizontal="center"/>
    </xf>
    <xf numFmtId="0" fontId="4" fillId="0" borderId="0" xfId="0" applyFont="1"/>
    <xf numFmtId="0" fontId="0" fillId="0" borderId="48" xfId="0" applyBorder="1"/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14" fontId="0" fillId="0" borderId="48" xfId="0" applyNumberFormat="1" applyBorder="1"/>
    <xf numFmtId="0" fontId="0" fillId="2" borderId="49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8" fillId="3" borderId="42" xfId="1" applyNumberFormat="1" applyFont="1" applyFill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164" fontId="2" fillId="3" borderId="31" xfId="0" applyNumberFormat="1" applyFont="1" applyFill="1" applyBorder="1" applyAlignment="1">
      <alignment horizontal="center" vertical="center"/>
    </xf>
    <xf numFmtId="164" fontId="2" fillId="3" borderId="28" xfId="0" applyNumberFormat="1" applyFont="1" applyFill="1" applyBorder="1" applyAlignment="1">
      <alignment horizontal="center" vertical="center"/>
    </xf>
    <xf numFmtId="164" fontId="9" fillId="0" borderId="19" xfId="0" applyNumberFormat="1" applyFont="1" applyBorder="1" applyAlignment="1">
      <alignment horizontal="right" vertical="center" wrapText="1"/>
    </xf>
    <xf numFmtId="0" fontId="0" fillId="2" borderId="50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2" fillId="3" borderId="29" xfId="0" applyNumberFormat="1" applyFont="1" applyFill="1" applyBorder="1" applyAlignment="1">
      <alignment horizontal="center" vertical="center"/>
    </xf>
    <xf numFmtId="164" fontId="2" fillId="3" borderId="27" xfId="0" applyNumberFormat="1" applyFont="1" applyFill="1" applyBorder="1" applyAlignment="1">
      <alignment horizontal="center" vertical="center"/>
    </xf>
    <xf numFmtId="164" fontId="2" fillId="3" borderId="30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9" fillId="0" borderId="10" xfId="0" applyNumberFormat="1" applyFont="1" applyBorder="1" applyAlignment="1">
      <alignment horizontal="right" vertical="center" wrapText="1"/>
    </xf>
    <xf numFmtId="164" fontId="9" fillId="0" borderId="25" xfId="0" applyNumberFormat="1" applyFont="1" applyBorder="1" applyAlignment="1">
      <alignment horizontal="right" vertical="center" wrapText="1"/>
    </xf>
  </cellXfs>
  <cellStyles count="18">
    <cellStyle name="Millares 2" xfId="4" xr:uid="{00000000-0005-0000-0000-000000000000}"/>
    <cellStyle name="Millares 2 2" xfId="5" xr:uid="{00000000-0005-0000-0000-000001000000}"/>
    <cellStyle name="Millares 3" xfId="6" xr:uid="{00000000-0005-0000-0000-000002000000}"/>
    <cellStyle name="Moneda" xfId="1" builtinId="4"/>
    <cellStyle name="Moneda 2" xfId="7" xr:uid="{00000000-0005-0000-0000-000004000000}"/>
    <cellStyle name="Moneda 2 2" xfId="3" xr:uid="{00000000-0005-0000-0000-000005000000}"/>
    <cellStyle name="Moneda 2 2 2" xfId="8" xr:uid="{00000000-0005-0000-0000-000006000000}"/>
    <cellStyle name="Moneda 2 2 2 2" xfId="9" xr:uid="{00000000-0005-0000-0000-000007000000}"/>
    <cellStyle name="Moneda 2 2 3" xfId="10" xr:uid="{00000000-0005-0000-0000-000008000000}"/>
    <cellStyle name="Moneda 2 2 4" xfId="11" xr:uid="{00000000-0005-0000-0000-000009000000}"/>
    <cellStyle name="Moneda 2 3" xfId="12" xr:uid="{00000000-0005-0000-0000-00000A000000}"/>
    <cellStyle name="Moneda 3" xfId="13" xr:uid="{00000000-0005-0000-0000-00000B000000}"/>
    <cellStyle name="Normal" xfId="0" builtinId="0"/>
    <cellStyle name="Normal 2" xfId="2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24"/>
  <sheetViews>
    <sheetView workbookViewId="0">
      <selection activeCell="E41" sqref="E41"/>
    </sheetView>
  </sheetViews>
  <sheetFormatPr baseColWidth="10" defaultColWidth="11.42578125" defaultRowHeight="15" x14ac:dyDescent="0.25"/>
  <cols>
    <col min="7" max="7" width="12.28515625" bestFit="1" customWidth="1"/>
  </cols>
  <sheetData>
    <row r="4" spans="2:7" ht="15.75" thickBot="1" x14ac:dyDescent="0.3"/>
    <row r="5" spans="2:7" ht="15.75" customHeight="1" thickBot="1" x14ac:dyDescent="0.3">
      <c r="B5" s="171" t="s">
        <v>334</v>
      </c>
      <c r="C5" s="172"/>
      <c r="D5" s="172"/>
      <c r="E5" s="172"/>
      <c r="F5" s="172"/>
      <c r="G5" s="173"/>
    </row>
    <row r="6" spans="2:7" ht="15.75" customHeight="1" x14ac:dyDescent="0.25">
      <c r="B6" s="161"/>
      <c r="C6" s="162"/>
      <c r="D6" s="162"/>
      <c r="E6" s="162"/>
      <c r="F6" s="162"/>
      <c r="G6" s="162"/>
    </row>
    <row r="7" spans="2:7" ht="26.25" customHeight="1" x14ac:dyDescent="0.25">
      <c r="B7" s="154" t="s">
        <v>321</v>
      </c>
      <c r="C7" s="164" t="s">
        <v>325</v>
      </c>
      <c r="D7" s="164"/>
      <c r="E7" s="164"/>
      <c r="F7" s="164"/>
      <c r="G7" s="164"/>
    </row>
    <row r="8" spans="2:7" ht="15.75" customHeight="1" x14ac:dyDescent="0.25">
      <c r="B8" s="154" t="s">
        <v>322</v>
      </c>
      <c r="C8" s="156" t="s">
        <v>323</v>
      </c>
      <c r="D8" s="157"/>
      <c r="E8" s="162"/>
      <c r="F8" s="162"/>
      <c r="G8" s="162"/>
    </row>
    <row r="9" spans="2:7" ht="15.75" thickBot="1" x14ac:dyDescent="0.3">
      <c r="B9" s="154" t="s">
        <v>324</v>
      </c>
      <c r="C9" s="156" t="s">
        <v>326</v>
      </c>
      <c r="D9" s="157"/>
    </row>
    <row r="10" spans="2:7" ht="15.75" thickBot="1" x14ac:dyDescent="0.3">
      <c r="B10" s="160" t="s">
        <v>0</v>
      </c>
      <c r="C10" s="168" t="s">
        <v>1</v>
      </c>
      <c r="D10" s="169"/>
      <c r="E10" s="169"/>
      <c r="F10" s="170"/>
      <c r="G10" s="7" t="s">
        <v>2</v>
      </c>
    </row>
    <row r="11" spans="2:7" x14ac:dyDescent="0.25">
      <c r="B11" s="78">
        <v>1</v>
      </c>
      <c r="C11" s="178" t="s">
        <v>276</v>
      </c>
      <c r="D11" s="178"/>
      <c r="E11" s="178"/>
      <c r="F11" s="178"/>
      <c r="G11" s="79"/>
    </row>
    <row r="12" spans="2:7" x14ac:dyDescent="0.25">
      <c r="B12" s="80">
        <v>2</v>
      </c>
      <c r="C12" s="167" t="s">
        <v>3</v>
      </c>
      <c r="D12" s="167"/>
      <c r="E12" s="167"/>
      <c r="F12" s="167"/>
      <c r="G12" s="81"/>
    </row>
    <row r="13" spans="2:7" ht="15" customHeight="1" x14ac:dyDescent="0.25">
      <c r="B13" s="80">
        <v>3</v>
      </c>
      <c r="C13" s="167" t="s">
        <v>4</v>
      </c>
      <c r="D13" s="167"/>
      <c r="E13" s="167"/>
      <c r="F13" s="167"/>
      <c r="G13" s="81"/>
    </row>
    <row r="14" spans="2:7" ht="15" customHeight="1" x14ac:dyDescent="0.25">
      <c r="B14" s="80">
        <v>4</v>
      </c>
      <c r="C14" s="167" t="s">
        <v>5</v>
      </c>
      <c r="D14" s="167"/>
      <c r="E14" s="167"/>
      <c r="F14" s="167"/>
      <c r="G14" s="81"/>
    </row>
    <row r="15" spans="2:7" ht="15" customHeight="1" x14ac:dyDescent="0.25">
      <c r="B15" s="80">
        <v>5</v>
      </c>
      <c r="C15" s="167" t="s">
        <v>6</v>
      </c>
      <c r="D15" s="167"/>
      <c r="E15" s="167"/>
      <c r="F15" s="167"/>
      <c r="G15" s="81"/>
    </row>
    <row r="16" spans="2:7" ht="15" customHeight="1" x14ac:dyDescent="0.25">
      <c r="B16" s="80">
        <v>6</v>
      </c>
      <c r="C16" s="167" t="s">
        <v>7</v>
      </c>
      <c r="D16" s="167"/>
      <c r="E16" s="167"/>
      <c r="F16" s="167"/>
      <c r="G16" s="81"/>
    </row>
    <row r="17" spans="2:7" ht="25.5" customHeight="1" x14ac:dyDescent="0.25">
      <c r="B17" s="80">
        <v>7</v>
      </c>
      <c r="C17" s="167" t="s">
        <v>8</v>
      </c>
      <c r="D17" s="167"/>
      <c r="E17" s="167"/>
      <c r="F17" s="167"/>
      <c r="G17" s="81"/>
    </row>
    <row r="18" spans="2:7" x14ac:dyDescent="0.25">
      <c r="B18" s="80">
        <v>8</v>
      </c>
      <c r="C18" s="167" t="s">
        <v>9</v>
      </c>
      <c r="D18" s="167"/>
      <c r="E18" s="167"/>
      <c r="F18" s="167"/>
      <c r="G18" s="81"/>
    </row>
    <row r="19" spans="2:7" ht="15.75" thickBot="1" x14ac:dyDescent="0.3">
      <c r="B19" s="82">
        <v>9</v>
      </c>
      <c r="C19" s="179" t="s">
        <v>312</v>
      </c>
      <c r="D19" s="179"/>
      <c r="E19" s="179"/>
      <c r="F19" s="179"/>
      <c r="G19" s="83"/>
    </row>
    <row r="20" spans="2:7" ht="15.75" thickBot="1" x14ac:dyDescent="0.3">
      <c r="B20" s="51"/>
      <c r="C20" s="51"/>
      <c r="D20" s="51"/>
      <c r="E20" s="51"/>
      <c r="F20" s="51"/>
      <c r="G20" s="51"/>
    </row>
    <row r="21" spans="2:7" x14ac:dyDescent="0.25">
      <c r="B21" s="51"/>
      <c r="C21" s="51"/>
      <c r="D21" s="51"/>
      <c r="E21" s="174" t="s">
        <v>332</v>
      </c>
      <c r="F21" s="175"/>
      <c r="G21" s="84"/>
    </row>
    <row r="22" spans="2:7" x14ac:dyDescent="0.25">
      <c r="B22" s="51"/>
      <c r="C22" s="51"/>
      <c r="D22" s="51"/>
      <c r="E22" s="176" t="s">
        <v>10</v>
      </c>
      <c r="F22" s="177"/>
      <c r="G22" s="85"/>
    </row>
    <row r="23" spans="2:7" x14ac:dyDescent="0.25">
      <c r="B23" s="51"/>
      <c r="C23" s="51"/>
      <c r="D23" s="51"/>
      <c r="E23" s="176" t="s">
        <v>333</v>
      </c>
      <c r="F23" s="177"/>
      <c r="G23" s="163"/>
    </row>
    <row r="24" spans="2:7" ht="15.75" thickBot="1" x14ac:dyDescent="0.3">
      <c r="B24" s="51"/>
      <c r="C24" s="51"/>
      <c r="D24" s="51"/>
      <c r="E24" s="165" t="s">
        <v>11</v>
      </c>
      <c r="F24" s="166"/>
      <c r="G24" s="86"/>
    </row>
  </sheetData>
  <mergeCells count="16">
    <mergeCell ref="C7:G7"/>
    <mergeCell ref="E24:F24"/>
    <mergeCell ref="C18:F18"/>
    <mergeCell ref="C10:F10"/>
    <mergeCell ref="B5:G5"/>
    <mergeCell ref="E21:F21"/>
    <mergeCell ref="E22:F22"/>
    <mergeCell ref="C11:F11"/>
    <mergeCell ref="C12:F12"/>
    <mergeCell ref="C13:F13"/>
    <mergeCell ref="C14:F14"/>
    <mergeCell ref="C15:F15"/>
    <mergeCell ref="C16:F16"/>
    <mergeCell ref="C17:F17"/>
    <mergeCell ref="C19:F19"/>
    <mergeCell ref="E23:F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8"/>
  <sheetViews>
    <sheetView tabSelected="1" view="pageBreakPreview" zoomScaleNormal="100" zoomScaleSheetLayoutView="100" workbookViewId="0">
      <selection activeCell="K13" sqref="K13"/>
    </sheetView>
  </sheetViews>
  <sheetFormatPr baseColWidth="10" defaultColWidth="11.42578125" defaultRowHeight="15" x14ac:dyDescent="0.25"/>
  <cols>
    <col min="1" max="1" width="7.28515625" style="1" customWidth="1"/>
    <col min="2" max="2" width="7.42578125" bestFit="1" customWidth="1"/>
    <col min="3" max="3" width="11.7109375" customWidth="1"/>
    <col min="4" max="4" width="44" customWidth="1"/>
    <col min="5" max="5" width="10" customWidth="1"/>
    <col min="6" max="6" width="8.140625" bestFit="1" customWidth="1"/>
    <col min="7" max="7" width="10.85546875" customWidth="1"/>
    <col min="8" max="8" width="13.28515625" bestFit="1" customWidth="1"/>
    <col min="9" max="9" width="11.42578125" customWidth="1"/>
    <col min="10" max="11" width="12" customWidth="1"/>
    <col min="12" max="29" width="11.42578125" customWidth="1"/>
  </cols>
  <sheetData>
    <row r="1" spans="1:10" ht="7.5" customHeight="1" thickBot="1" x14ac:dyDescent="0.3"/>
    <row r="2" spans="1:10" ht="15.75" x14ac:dyDescent="0.25">
      <c r="A2" s="103"/>
      <c r="B2" s="3"/>
      <c r="C2" s="3"/>
      <c r="D2" s="4" t="s">
        <v>334</v>
      </c>
      <c r="E2" s="5"/>
      <c r="F2" s="5"/>
      <c r="G2" s="5"/>
      <c r="H2" s="104"/>
      <c r="J2" s="2"/>
    </row>
    <row r="3" spans="1:10" ht="15.75" x14ac:dyDescent="0.25">
      <c r="A3" s="151"/>
      <c r="B3" s="1"/>
      <c r="C3" s="1"/>
      <c r="D3" s="152"/>
      <c r="H3" s="153"/>
      <c r="J3" s="2"/>
    </row>
    <row r="4" spans="1:10" x14ac:dyDescent="0.25">
      <c r="A4" s="151"/>
      <c r="B4" s="154" t="s">
        <v>321</v>
      </c>
      <c r="C4" s="164" t="s">
        <v>325</v>
      </c>
      <c r="D4" s="164"/>
      <c r="E4" s="155"/>
      <c r="F4" s="155"/>
      <c r="H4" s="153"/>
      <c r="J4" s="2"/>
    </row>
    <row r="5" spans="1:10" x14ac:dyDescent="0.25">
      <c r="A5" s="151"/>
      <c r="B5" s="154"/>
      <c r="C5" s="164"/>
      <c r="D5" s="164"/>
      <c r="E5" s="155"/>
      <c r="F5" s="155"/>
      <c r="H5" s="153"/>
      <c r="J5" s="2"/>
    </row>
    <row r="6" spans="1:10" x14ac:dyDescent="0.25">
      <c r="A6" s="151"/>
      <c r="B6" s="154" t="s">
        <v>322</v>
      </c>
      <c r="C6" s="156" t="s">
        <v>323</v>
      </c>
      <c r="D6" s="157"/>
      <c r="E6" s="157"/>
      <c r="F6" s="157"/>
      <c r="H6" s="153"/>
      <c r="J6" s="2"/>
    </row>
    <row r="7" spans="1:10" x14ac:dyDescent="0.25">
      <c r="A7" s="151"/>
      <c r="B7" s="154" t="s">
        <v>324</v>
      </c>
      <c r="C7" s="156" t="s">
        <v>326</v>
      </c>
      <c r="D7" s="157"/>
      <c r="E7" s="157"/>
      <c r="F7" s="157"/>
      <c r="H7" s="159"/>
      <c r="J7" s="2"/>
    </row>
    <row r="8" spans="1:10" ht="15.75" thickBot="1" x14ac:dyDescent="0.3">
      <c r="A8" s="106"/>
      <c r="B8" s="158"/>
      <c r="C8" s="158"/>
      <c r="D8" s="158"/>
      <c r="E8" s="158"/>
      <c r="F8" s="158"/>
      <c r="G8" s="105"/>
      <c r="H8" s="107"/>
      <c r="J8" s="2"/>
    </row>
    <row r="9" spans="1:10" ht="9" customHeight="1" thickBot="1" x14ac:dyDescent="0.3">
      <c r="A9" s="3"/>
      <c r="B9" s="3"/>
      <c r="C9" s="3"/>
      <c r="D9" s="4"/>
      <c r="E9" s="5"/>
      <c r="F9" s="5"/>
      <c r="G9" s="5"/>
      <c r="H9" s="5"/>
      <c r="J9" s="2"/>
    </row>
    <row r="10" spans="1:10" ht="30.75" thickBot="1" x14ac:dyDescent="0.3">
      <c r="A10" s="6" t="s">
        <v>0</v>
      </c>
      <c r="B10" s="6" t="s">
        <v>12</v>
      </c>
      <c r="C10" s="6" t="s">
        <v>13</v>
      </c>
      <c r="D10" s="6" t="s">
        <v>1</v>
      </c>
      <c r="E10" s="6" t="s">
        <v>14</v>
      </c>
      <c r="F10" s="6" t="s">
        <v>15</v>
      </c>
      <c r="G10" s="6" t="s">
        <v>16</v>
      </c>
      <c r="H10" s="7" t="s">
        <v>2</v>
      </c>
    </row>
    <row r="11" spans="1:10" ht="15.75" thickBot="1" x14ac:dyDescent="0.3">
      <c r="A11" s="122">
        <v>1</v>
      </c>
      <c r="B11" s="123"/>
      <c r="C11" s="123"/>
      <c r="D11" s="124" t="s">
        <v>276</v>
      </c>
      <c r="E11" s="123"/>
      <c r="F11" s="123"/>
      <c r="G11" s="123"/>
      <c r="H11" s="123"/>
    </row>
    <row r="12" spans="1:10" ht="51" x14ac:dyDescent="0.25">
      <c r="A12" s="93">
        <v>1.1000000000000001</v>
      </c>
      <c r="B12" s="93" t="s">
        <v>278</v>
      </c>
      <c r="C12" s="93"/>
      <c r="D12" s="116" t="s">
        <v>277</v>
      </c>
      <c r="E12" s="93">
        <f>7044*1.5</f>
        <v>10566</v>
      </c>
      <c r="F12" s="22" t="s">
        <v>25</v>
      </c>
      <c r="G12" s="117"/>
      <c r="H12" s="117"/>
    </row>
    <row r="13" spans="1:10" ht="51" x14ac:dyDescent="0.25">
      <c r="A13" s="93">
        <v>1.2</v>
      </c>
      <c r="B13" s="93" t="s">
        <v>278</v>
      </c>
      <c r="C13" s="93"/>
      <c r="D13" s="118" t="s">
        <v>279</v>
      </c>
      <c r="E13" s="93">
        <f>256.67+440.05+2137.2</f>
        <v>2833.92</v>
      </c>
      <c r="F13" s="22" t="s">
        <v>25</v>
      </c>
      <c r="G13" s="117"/>
      <c r="H13" s="117"/>
    </row>
    <row r="14" spans="1:10" ht="38.25" x14ac:dyDescent="0.25">
      <c r="A14" s="93">
        <v>1.3</v>
      </c>
      <c r="B14" s="93" t="s">
        <v>278</v>
      </c>
      <c r="C14" s="93"/>
      <c r="D14" s="116" t="s">
        <v>327</v>
      </c>
      <c r="E14" s="93">
        <v>147.43</v>
      </c>
      <c r="F14" s="93" t="s">
        <v>58</v>
      </c>
      <c r="G14" s="117"/>
      <c r="H14" s="117"/>
      <c r="J14">
        <f>3562*0.6</f>
        <v>2137.1999999999998</v>
      </c>
    </row>
    <row r="15" spans="1:10" ht="25.5" x14ac:dyDescent="0.25">
      <c r="A15" s="93">
        <v>1.4</v>
      </c>
      <c r="B15" s="93" t="s">
        <v>278</v>
      </c>
      <c r="C15" s="93"/>
      <c r="D15" s="121" t="s">
        <v>280</v>
      </c>
      <c r="E15" s="93">
        <v>1</v>
      </c>
      <c r="F15" s="93" t="s">
        <v>62</v>
      </c>
      <c r="G15" s="117"/>
      <c r="H15" s="117"/>
    </row>
    <row r="16" spans="1:10" ht="102.75" thickBot="1" x14ac:dyDescent="0.3">
      <c r="A16" s="93">
        <v>1.5</v>
      </c>
      <c r="B16" s="93" t="s">
        <v>278</v>
      </c>
      <c r="C16" s="93"/>
      <c r="D16" s="121" t="s">
        <v>281</v>
      </c>
      <c r="E16" s="93">
        <v>1</v>
      </c>
      <c r="F16" s="93" t="s">
        <v>62</v>
      </c>
      <c r="G16" s="117"/>
      <c r="H16" s="132"/>
    </row>
    <row r="17" spans="1:10" ht="15.75" thickBot="1" x14ac:dyDescent="0.3">
      <c r="A17" s="119"/>
      <c r="B17" s="119"/>
      <c r="C17" s="119"/>
      <c r="D17" s="119" t="s">
        <v>282</v>
      </c>
      <c r="E17" s="119"/>
      <c r="F17" s="119"/>
      <c r="G17" s="120"/>
      <c r="H17" s="133"/>
    </row>
    <row r="18" spans="1:10" ht="15.75" thickBot="1" x14ac:dyDescent="0.3">
      <c r="A18" s="111"/>
      <c r="B18" s="111"/>
      <c r="C18" s="111"/>
      <c r="D18" s="111"/>
      <c r="E18" s="111"/>
      <c r="F18" s="111"/>
      <c r="G18" s="111"/>
      <c r="H18" s="112"/>
    </row>
    <row r="19" spans="1:10" ht="15.75" thickBot="1" x14ac:dyDescent="0.3">
      <c r="A19" s="8" t="s">
        <v>37</v>
      </c>
      <c r="B19" s="9"/>
      <c r="C19" s="9"/>
      <c r="D19" s="10" t="s">
        <v>3</v>
      </c>
      <c r="E19" s="9"/>
      <c r="F19" s="9"/>
      <c r="G19" s="9"/>
      <c r="H19" s="11"/>
    </row>
    <row r="20" spans="1:10" ht="63.75" x14ac:dyDescent="0.25">
      <c r="A20" s="113">
        <v>2.1</v>
      </c>
      <c r="B20" s="61" t="s">
        <v>17</v>
      </c>
      <c r="C20" s="61"/>
      <c r="D20" s="87" t="s">
        <v>18</v>
      </c>
      <c r="E20" s="61">
        <v>1.1399999999999999</v>
      </c>
      <c r="F20" s="62" t="s">
        <v>19</v>
      </c>
      <c r="G20" s="71"/>
      <c r="H20" s="67"/>
      <c r="I20" s="110"/>
      <c r="J20" s="24"/>
    </row>
    <row r="21" spans="1:10" ht="25.5" x14ac:dyDescent="0.25">
      <c r="A21" s="114">
        <v>2.2000000000000002</v>
      </c>
      <c r="B21" s="63" t="s">
        <v>20</v>
      </c>
      <c r="C21" s="63"/>
      <c r="D21" s="88" t="s">
        <v>21</v>
      </c>
      <c r="E21" s="59">
        <v>11400</v>
      </c>
      <c r="F21" s="64" t="s">
        <v>22</v>
      </c>
      <c r="G21" s="72"/>
      <c r="H21" s="68"/>
    </row>
    <row r="22" spans="1:10" ht="38.25" x14ac:dyDescent="0.25">
      <c r="A22" s="115">
        <v>2.2999999999999998</v>
      </c>
      <c r="B22" s="19" t="s">
        <v>23</v>
      </c>
      <c r="C22" s="19"/>
      <c r="D22" s="20" t="s">
        <v>24</v>
      </c>
      <c r="E22" s="59">
        <v>22599</v>
      </c>
      <c r="F22" s="22" t="s">
        <v>25</v>
      </c>
      <c r="G22" s="72"/>
      <c r="H22" s="68"/>
    </row>
    <row r="23" spans="1:10" ht="38.25" x14ac:dyDescent="0.25">
      <c r="A23" s="114">
        <v>2.4</v>
      </c>
      <c r="B23" s="19" t="s">
        <v>270</v>
      </c>
      <c r="C23" s="19"/>
      <c r="D23" s="101" t="s">
        <v>328</v>
      </c>
      <c r="E23" s="59">
        <v>23171.02</v>
      </c>
      <c r="F23" s="22" t="s">
        <v>25</v>
      </c>
      <c r="G23" s="72"/>
      <c r="H23" s="68"/>
      <c r="I23">
        <f>27.49+4</f>
        <v>31.49</v>
      </c>
    </row>
    <row r="24" spans="1:10" ht="114.75" x14ac:dyDescent="0.25">
      <c r="A24" s="114">
        <v>2.5</v>
      </c>
      <c r="B24" s="63" t="s">
        <v>26</v>
      </c>
      <c r="C24" s="63"/>
      <c r="D24" s="88" t="s">
        <v>27</v>
      </c>
      <c r="E24" s="59">
        <v>13084.62</v>
      </c>
      <c r="F24" s="64" t="s">
        <v>22</v>
      </c>
      <c r="G24" s="72"/>
      <c r="H24" s="68"/>
      <c r="J24" s="24"/>
    </row>
    <row r="25" spans="1:10" ht="51" x14ac:dyDescent="0.25">
      <c r="A25" s="115">
        <v>2.6</v>
      </c>
      <c r="B25" s="63" t="s">
        <v>28</v>
      </c>
      <c r="C25" s="63"/>
      <c r="D25" s="88" t="s">
        <v>29</v>
      </c>
      <c r="E25" s="59">
        <v>13084.62</v>
      </c>
      <c r="F25" s="64" t="s">
        <v>22</v>
      </c>
      <c r="G25" s="72"/>
      <c r="H25" s="68"/>
      <c r="J25" s="24"/>
    </row>
    <row r="26" spans="1:10" ht="38.25" x14ac:dyDescent="0.25">
      <c r="A26" s="114">
        <v>2.7</v>
      </c>
      <c r="B26" s="63" t="s">
        <v>30</v>
      </c>
      <c r="C26" s="63"/>
      <c r="D26" s="88" t="s">
        <v>31</v>
      </c>
      <c r="E26" s="59">
        <v>115.8</v>
      </c>
      <c r="F26" s="64" t="s">
        <v>25</v>
      </c>
      <c r="G26" s="72"/>
      <c r="H26" s="68"/>
      <c r="J26" s="24"/>
    </row>
    <row r="27" spans="1:10" ht="38.25" x14ac:dyDescent="0.25">
      <c r="A27" s="115">
        <v>2.8</v>
      </c>
      <c r="B27" s="19" t="s">
        <v>32</v>
      </c>
      <c r="C27" s="19"/>
      <c r="D27" s="20" t="s">
        <v>271</v>
      </c>
      <c r="E27" s="21">
        <v>115.8</v>
      </c>
      <c r="F27" s="22" t="s">
        <v>25</v>
      </c>
      <c r="G27" s="20"/>
      <c r="H27" s="23"/>
      <c r="J27" s="24"/>
    </row>
    <row r="28" spans="1:10" ht="51" x14ac:dyDescent="0.25">
      <c r="A28" s="114">
        <v>2.9</v>
      </c>
      <c r="B28" s="63" t="s">
        <v>34</v>
      </c>
      <c r="C28" s="63"/>
      <c r="D28" s="88" t="s">
        <v>272</v>
      </c>
      <c r="E28" s="59">
        <v>1761</v>
      </c>
      <c r="F28" s="64" t="s">
        <v>25</v>
      </c>
      <c r="G28" s="72"/>
      <c r="H28" s="68"/>
      <c r="J28" s="24"/>
    </row>
    <row r="29" spans="1:10" ht="77.25" thickBot="1" x14ac:dyDescent="0.3">
      <c r="A29" s="102">
        <v>2.1</v>
      </c>
      <c r="B29" s="65" t="s">
        <v>32</v>
      </c>
      <c r="C29" s="65"/>
      <c r="D29" s="89" t="s">
        <v>35</v>
      </c>
      <c r="E29" s="60">
        <v>2113.1999999999998</v>
      </c>
      <c r="F29" s="66" t="s">
        <v>25</v>
      </c>
      <c r="G29" s="73"/>
      <c r="H29" s="69"/>
      <c r="J29" s="24"/>
    </row>
    <row r="30" spans="1:10" ht="15.75" thickBot="1" x14ac:dyDescent="0.3">
      <c r="A30" s="31"/>
      <c r="B30" s="32"/>
      <c r="C30" s="32"/>
      <c r="D30" s="33" t="s">
        <v>36</v>
      </c>
      <c r="E30" s="34"/>
      <c r="F30" s="31"/>
      <c r="G30" s="34"/>
      <c r="H30" s="70"/>
      <c r="J30" s="24"/>
    </row>
    <row r="31" spans="1:10" ht="15.75" thickBot="1" x14ac:dyDescent="0.3">
      <c r="A31" s="31"/>
      <c r="B31" s="32"/>
      <c r="C31" s="32"/>
      <c r="D31" s="32"/>
      <c r="E31" s="34"/>
      <c r="F31" s="32"/>
      <c r="G31" s="34"/>
      <c r="H31" s="34"/>
      <c r="J31" s="24"/>
    </row>
    <row r="32" spans="1:10" ht="15.75" thickBot="1" x14ac:dyDescent="0.3">
      <c r="A32" s="36" t="s">
        <v>43</v>
      </c>
      <c r="B32" s="37"/>
      <c r="C32" s="37"/>
      <c r="D32" s="38" t="s">
        <v>4</v>
      </c>
      <c r="E32" s="37"/>
      <c r="F32" s="37"/>
      <c r="G32" s="37"/>
      <c r="H32" s="39"/>
      <c r="J32" s="24"/>
    </row>
    <row r="33" spans="1:10" ht="51" x14ac:dyDescent="0.25">
      <c r="A33" s="12" t="s">
        <v>45</v>
      </c>
      <c r="B33" s="13" t="s">
        <v>38</v>
      </c>
      <c r="C33" s="13" t="s">
        <v>39</v>
      </c>
      <c r="D33" s="14" t="s">
        <v>40</v>
      </c>
      <c r="E33" s="15">
        <v>263.12</v>
      </c>
      <c r="F33" s="16" t="s">
        <v>25</v>
      </c>
      <c r="G33" s="71"/>
      <c r="H33" s="67"/>
    </row>
    <row r="34" spans="1:10" ht="25.5" x14ac:dyDescent="0.25">
      <c r="A34" s="18" t="s">
        <v>48</v>
      </c>
      <c r="B34" s="19" t="s">
        <v>20</v>
      </c>
      <c r="C34" s="19" t="s">
        <v>39</v>
      </c>
      <c r="D34" s="20" t="s">
        <v>21</v>
      </c>
      <c r="E34" s="21">
        <v>1315.6</v>
      </c>
      <c r="F34" s="22" t="s">
        <v>22</v>
      </c>
      <c r="G34" s="74"/>
      <c r="H34" s="75"/>
    </row>
    <row r="35" spans="1:10" ht="39" thickBot="1" x14ac:dyDescent="0.3">
      <c r="A35" s="25" t="s">
        <v>51</v>
      </c>
      <c r="B35" s="26" t="s">
        <v>41</v>
      </c>
      <c r="C35" s="26" t="s">
        <v>39</v>
      </c>
      <c r="D35" s="27" t="s">
        <v>329</v>
      </c>
      <c r="E35" s="28">
        <v>263.12</v>
      </c>
      <c r="F35" s="29" t="s">
        <v>25</v>
      </c>
      <c r="G35" s="76"/>
      <c r="H35" s="77"/>
      <c r="J35" s="24"/>
    </row>
    <row r="36" spans="1:10" ht="15.75" thickBot="1" x14ac:dyDescent="0.3">
      <c r="A36" s="31"/>
      <c r="B36" s="32"/>
      <c r="C36" s="32"/>
      <c r="D36" s="33" t="s">
        <v>42</v>
      </c>
      <c r="E36" s="34"/>
      <c r="F36" s="31"/>
      <c r="G36" s="34"/>
      <c r="H36" s="70"/>
      <c r="J36" s="24"/>
    </row>
    <row r="37" spans="1:10" ht="15.75" thickBot="1" x14ac:dyDescent="0.3">
      <c r="A37" s="31"/>
      <c r="B37" s="32"/>
      <c r="C37" s="32"/>
      <c r="D37" s="32"/>
      <c r="E37" s="34"/>
      <c r="F37" s="32"/>
      <c r="G37" s="32"/>
      <c r="H37" s="32"/>
    </row>
    <row r="38" spans="1:10" ht="15.75" thickBot="1" x14ac:dyDescent="0.3">
      <c r="A38" s="40" t="s">
        <v>87</v>
      </c>
      <c r="B38" s="41"/>
      <c r="C38" s="41"/>
      <c r="D38" s="42" t="s">
        <v>5</v>
      </c>
      <c r="E38" s="41"/>
      <c r="F38" s="41"/>
      <c r="G38" s="41"/>
      <c r="H38" s="43"/>
    </row>
    <row r="39" spans="1:10" x14ac:dyDescent="0.25">
      <c r="A39" s="12"/>
      <c r="B39" s="13"/>
      <c r="C39" s="13"/>
      <c r="D39" s="44" t="s">
        <v>44</v>
      </c>
      <c r="E39" s="15"/>
      <c r="F39" s="16"/>
      <c r="G39" s="14"/>
      <c r="H39" s="17"/>
    </row>
    <row r="40" spans="1:10" ht="25.5" x14ac:dyDescent="0.25">
      <c r="A40" s="18" t="s">
        <v>89</v>
      </c>
      <c r="B40" s="19" t="s">
        <v>20</v>
      </c>
      <c r="C40" s="19" t="s">
        <v>46</v>
      </c>
      <c r="D40" s="20" t="s">
        <v>47</v>
      </c>
      <c r="E40" s="21">
        <f>0.6*434.54</f>
        <v>260.72000000000003</v>
      </c>
      <c r="F40" s="22" t="s">
        <v>22</v>
      </c>
      <c r="G40" s="20"/>
      <c r="H40" s="23"/>
      <c r="J40" s="24"/>
    </row>
    <row r="41" spans="1:10" ht="38.25" x14ac:dyDescent="0.25">
      <c r="A41" s="18" t="s">
        <v>91</v>
      </c>
      <c r="B41" s="19" t="s">
        <v>49</v>
      </c>
      <c r="C41" s="19" t="s">
        <v>46</v>
      </c>
      <c r="D41" s="20" t="s">
        <v>50</v>
      </c>
      <c r="E41" s="21">
        <v>182.49</v>
      </c>
      <c r="F41" s="22" t="s">
        <v>25</v>
      </c>
      <c r="G41" s="20"/>
      <c r="H41" s="23"/>
    </row>
    <row r="42" spans="1:10" ht="38.25" x14ac:dyDescent="0.25">
      <c r="A42" s="18" t="s">
        <v>284</v>
      </c>
      <c r="B42" s="19" t="s">
        <v>270</v>
      </c>
      <c r="C42" s="19"/>
      <c r="D42" s="101" t="s">
        <v>328</v>
      </c>
      <c r="E42" s="59">
        <v>182.49</v>
      </c>
      <c r="F42" s="22" t="s">
        <v>25</v>
      </c>
      <c r="G42" s="72"/>
      <c r="H42" s="68"/>
    </row>
    <row r="43" spans="1:10" ht="38.25" x14ac:dyDescent="0.25">
      <c r="A43" s="18" t="s">
        <v>285</v>
      </c>
      <c r="B43" s="19" t="s">
        <v>52</v>
      </c>
      <c r="C43" s="19" t="s">
        <v>46</v>
      </c>
      <c r="D43" s="20" t="s">
        <v>273</v>
      </c>
      <c r="E43" s="21">
        <f>434.54*0.6*0.1</f>
        <v>26.07</v>
      </c>
      <c r="F43" s="22" t="s">
        <v>25</v>
      </c>
      <c r="G43" s="20"/>
      <c r="H43" s="23"/>
      <c r="J43" s="24"/>
    </row>
    <row r="44" spans="1:10" ht="51" x14ac:dyDescent="0.25">
      <c r="A44" s="18" t="s">
        <v>286</v>
      </c>
      <c r="B44" s="19" t="s">
        <v>53</v>
      </c>
      <c r="C44" s="19" t="s">
        <v>46</v>
      </c>
      <c r="D44" s="20" t="s">
        <v>54</v>
      </c>
      <c r="E44" s="21">
        <v>148.75</v>
      </c>
      <c r="F44" s="22" t="s">
        <v>25</v>
      </c>
      <c r="G44" s="20"/>
      <c r="H44" s="23"/>
      <c r="J44" s="24"/>
    </row>
    <row r="45" spans="1:10" ht="114.75" x14ac:dyDescent="0.25">
      <c r="A45" s="18" t="s">
        <v>94</v>
      </c>
      <c r="B45" s="19" t="s">
        <v>56</v>
      </c>
      <c r="C45" s="19" t="s">
        <v>46</v>
      </c>
      <c r="D45" s="20" t="s">
        <v>57</v>
      </c>
      <c r="E45" s="21">
        <v>434.54</v>
      </c>
      <c r="F45" s="22" t="s">
        <v>58</v>
      </c>
      <c r="G45" s="20"/>
      <c r="H45" s="23"/>
      <c r="I45">
        <f>0.5*434.54</f>
        <v>217.27</v>
      </c>
    </row>
    <row r="46" spans="1:10" ht="114.75" x14ac:dyDescent="0.25">
      <c r="A46" s="18" t="s">
        <v>96</v>
      </c>
      <c r="B46" s="19" t="s">
        <v>56</v>
      </c>
      <c r="C46" s="19" t="s">
        <v>46</v>
      </c>
      <c r="D46" s="20" t="s">
        <v>59</v>
      </c>
      <c r="E46" s="21">
        <v>5.5</v>
      </c>
      <c r="F46" s="22" t="s">
        <v>58</v>
      </c>
      <c r="G46" s="20"/>
      <c r="H46" s="23"/>
    </row>
    <row r="47" spans="1:10" ht="76.5" x14ac:dyDescent="0.25">
      <c r="A47" s="18" t="s">
        <v>99</v>
      </c>
      <c r="B47" s="19" t="s">
        <v>60</v>
      </c>
      <c r="C47" s="19" t="s">
        <v>46</v>
      </c>
      <c r="D47" s="20" t="s">
        <v>61</v>
      </c>
      <c r="E47" s="21">
        <v>5</v>
      </c>
      <c r="F47" s="22" t="s">
        <v>62</v>
      </c>
      <c r="G47" s="20"/>
      <c r="H47" s="23"/>
      <c r="J47" s="24"/>
    </row>
    <row r="48" spans="1:10" ht="76.5" x14ac:dyDescent="0.25">
      <c r="A48" s="18" t="s">
        <v>102</v>
      </c>
      <c r="B48" s="19" t="s">
        <v>63</v>
      </c>
      <c r="C48" s="19" t="s">
        <v>46</v>
      </c>
      <c r="D48" s="20" t="s">
        <v>64</v>
      </c>
      <c r="E48" s="21">
        <v>8</v>
      </c>
      <c r="F48" s="22" t="s">
        <v>62</v>
      </c>
      <c r="G48" s="20"/>
      <c r="H48" s="23"/>
      <c r="J48" s="24"/>
    </row>
    <row r="49" spans="1:10" ht="76.5" x14ac:dyDescent="0.25">
      <c r="A49" s="18" t="s">
        <v>106</v>
      </c>
      <c r="B49" s="19" t="s">
        <v>65</v>
      </c>
      <c r="C49" s="19" t="s">
        <v>46</v>
      </c>
      <c r="D49" s="20" t="s">
        <v>66</v>
      </c>
      <c r="E49" s="21">
        <v>11</v>
      </c>
      <c r="F49" s="22" t="s">
        <v>62</v>
      </c>
      <c r="G49" s="20"/>
      <c r="H49" s="23"/>
      <c r="J49" s="24"/>
    </row>
    <row r="50" spans="1:10" x14ac:dyDescent="0.25">
      <c r="A50" s="18"/>
      <c r="B50" s="19"/>
      <c r="C50" s="19"/>
      <c r="D50" s="45" t="s">
        <v>67</v>
      </c>
      <c r="E50" s="21"/>
      <c r="F50" s="22"/>
      <c r="G50" s="20"/>
      <c r="H50" s="23"/>
    </row>
    <row r="51" spans="1:10" ht="102" x14ac:dyDescent="0.25">
      <c r="A51" s="18" t="s">
        <v>108</v>
      </c>
      <c r="B51" s="19" t="s">
        <v>68</v>
      </c>
      <c r="C51" s="19" t="s">
        <v>46</v>
      </c>
      <c r="D51" s="20" t="s">
        <v>69</v>
      </c>
      <c r="E51" s="108">
        <v>294.89999999999998</v>
      </c>
      <c r="F51" s="22" t="s">
        <v>70</v>
      </c>
      <c r="G51" s="20"/>
      <c r="H51" s="23"/>
    </row>
    <row r="52" spans="1:10" ht="102" x14ac:dyDescent="0.25">
      <c r="A52" s="18" t="s">
        <v>287</v>
      </c>
      <c r="B52" s="19" t="s">
        <v>71</v>
      </c>
      <c r="C52" s="19" t="s">
        <v>46</v>
      </c>
      <c r="D52" s="20" t="s">
        <v>72</v>
      </c>
      <c r="E52" s="108">
        <v>172.2</v>
      </c>
      <c r="F52" s="22" t="s">
        <v>70</v>
      </c>
      <c r="G52" s="20"/>
      <c r="H52" s="23"/>
    </row>
    <row r="53" spans="1:10" ht="89.25" x14ac:dyDescent="0.25">
      <c r="A53" s="18" t="s">
        <v>288</v>
      </c>
      <c r="B53" s="19" t="s">
        <v>73</v>
      </c>
      <c r="C53" s="19" t="s">
        <v>46</v>
      </c>
      <c r="D53" s="20" t="s">
        <v>74</v>
      </c>
      <c r="E53" s="108">
        <v>11</v>
      </c>
      <c r="F53" s="22" t="s">
        <v>62</v>
      </c>
      <c r="G53" s="20"/>
      <c r="H53" s="23"/>
    </row>
    <row r="54" spans="1:10" ht="89.25" x14ac:dyDescent="0.25">
      <c r="A54" s="18" t="s">
        <v>289</v>
      </c>
      <c r="B54" s="19" t="s">
        <v>73</v>
      </c>
      <c r="C54" s="19" t="s">
        <v>46</v>
      </c>
      <c r="D54" s="20" t="s">
        <v>75</v>
      </c>
      <c r="E54" s="108">
        <v>2</v>
      </c>
      <c r="F54" s="22" t="s">
        <v>62</v>
      </c>
      <c r="G54" s="20"/>
      <c r="H54" s="23"/>
    </row>
    <row r="55" spans="1:10" ht="76.5" x14ac:dyDescent="0.25">
      <c r="A55" s="18" t="s">
        <v>290</v>
      </c>
      <c r="B55" s="19" t="s">
        <v>73</v>
      </c>
      <c r="C55" s="19" t="s">
        <v>46</v>
      </c>
      <c r="D55" s="20" t="s">
        <v>76</v>
      </c>
      <c r="E55" s="108">
        <v>14</v>
      </c>
      <c r="F55" s="22" t="s">
        <v>62</v>
      </c>
      <c r="G55" s="20"/>
      <c r="H55" s="23"/>
    </row>
    <row r="56" spans="1:10" ht="76.5" x14ac:dyDescent="0.25">
      <c r="A56" s="18" t="s">
        <v>291</v>
      </c>
      <c r="B56" s="19" t="s">
        <v>73</v>
      </c>
      <c r="C56" s="19" t="s">
        <v>46</v>
      </c>
      <c r="D56" s="20" t="s">
        <v>77</v>
      </c>
      <c r="E56" s="108">
        <v>50</v>
      </c>
      <c r="F56" s="22" t="s">
        <v>62</v>
      </c>
      <c r="G56" s="20"/>
      <c r="H56" s="23"/>
    </row>
    <row r="57" spans="1:10" ht="76.5" x14ac:dyDescent="0.25">
      <c r="A57" s="18" t="s">
        <v>292</v>
      </c>
      <c r="B57" s="19" t="s">
        <v>73</v>
      </c>
      <c r="C57" s="19" t="s">
        <v>46</v>
      </c>
      <c r="D57" s="20" t="s">
        <v>78</v>
      </c>
      <c r="E57" s="108">
        <v>29</v>
      </c>
      <c r="F57" s="22" t="s">
        <v>62</v>
      </c>
      <c r="G57" s="20"/>
      <c r="H57" s="23"/>
    </row>
    <row r="58" spans="1:10" ht="76.5" x14ac:dyDescent="0.25">
      <c r="A58" s="18" t="s">
        <v>293</v>
      </c>
      <c r="B58" s="19" t="s">
        <v>73</v>
      </c>
      <c r="C58" s="19" t="s">
        <v>46</v>
      </c>
      <c r="D58" s="20" t="s">
        <v>79</v>
      </c>
      <c r="E58" s="108">
        <v>11</v>
      </c>
      <c r="F58" s="22" t="s">
        <v>62</v>
      </c>
      <c r="G58" s="20"/>
      <c r="H58" s="23"/>
    </row>
    <row r="59" spans="1:10" ht="76.5" x14ac:dyDescent="0.25">
      <c r="A59" s="18" t="s">
        <v>294</v>
      </c>
      <c r="B59" s="19" t="s">
        <v>73</v>
      </c>
      <c r="C59" s="19" t="s">
        <v>46</v>
      </c>
      <c r="D59" s="20" t="s">
        <v>80</v>
      </c>
      <c r="E59" s="108">
        <v>3</v>
      </c>
      <c r="F59" s="22" t="s">
        <v>62</v>
      </c>
      <c r="G59" s="20"/>
      <c r="H59" s="23"/>
    </row>
    <row r="60" spans="1:10" ht="76.5" x14ac:dyDescent="0.25">
      <c r="A60" s="18" t="s">
        <v>295</v>
      </c>
      <c r="B60" s="19" t="s">
        <v>73</v>
      </c>
      <c r="C60" s="19" t="s">
        <v>46</v>
      </c>
      <c r="D60" s="20" t="s">
        <v>81</v>
      </c>
      <c r="E60" s="108">
        <v>3</v>
      </c>
      <c r="F60" s="22" t="s">
        <v>62</v>
      </c>
      <c r="G60" s="20"/>
      <c r="H60" s="23"/>
    </row>
    <row r="61" spans="1:10" ht="76.5" x14ac:dyDescent="0.25">
      <c r="A61" s="18" t="s">
        <v>296</v>
      </c>
      <c r="B61" s="19" t="s">
        <v>73</v>
      </c>
      <c r="C61" s="19" t="s">
        <v>46</v>
      </c>
      <c r="D61" s="20" t="s">
        <v>82</v>
      </c>
      <c r="E61" s="108">
        <v>2</v>
      </c>
      <c r="F61" s="22" t="s">
        <v>62</v>
      </c>
      <c r="G61" s="20"/>
      <c r="H61" s="46"/>
    </row>
    <row r="62" spans="1:10" ht="39" thickBot="1" x14ac:dyDescent="0.3">
      <c r="A62" s="25" t="s">
        <v>297</v>
      </c>
      <c r="B62" s="26" t="s">
        <v>83</v>
      </c>
      <c r="C62" s="26" t="s">
        <v>46</v>
      </c>
      <c r="D62" s="96" t="s">
        <v>84</v>
      </c>
      <c r="E62" s="109">
        <v>1</v>
      </c>
      <c r="F62" s="29" t="s">
        <v>85</v>
      </c>
      <c r="G62" s="27"/>
      <c r="H62" s="30"/>
    </row>
    <row r="63" spans="1:10" ht="15.75" thickBot="1" x14ac:dyDescent="0.3">
      <c r="A63" s="47"/>
      <c r="B63" s="48"/>
      <c r="C63" s="48"/>
      <c r="D63" s="49" t="s">
        <v>86</v>
      </c>
      <c r="E63" s="50"/>
      <c r="F63" s="48"/>
      <c r="G63" s="48"/>
      <c r="H63" s="35"/>
    </row>
    <row r="64" spans="1:10" ht="15.75" thickBot="1" x14ac:dyDescent="0.3">
      <c r="A64" s="47"/>
      <c r="B64" s="48"/>
      <c r="C64" s="48"/>
      <c r="D64" s="49"/>
      <c r="E64" s="50"/>
      <c r="F64" s="48"/>
      <c r="G64" s="48"/>
      <c r="H64" s="51"/>
    </row>
    <row r="65" spans="1:10" ht="15.75" thickBot="1" x14ac:dyDescent="0.3">
      <c r="A65" s="52" t="s">
        <v>298</v>
      </c>
      <c r="B65" s="41"/>
      <c r="C65" s="41"/>
      <c r="D65" s="42" t="s">
        <v>88</v>
      </c>
      <c r="E65" s="41"/>
      <c r="F65" s="41"/>
      <c r="G65" s="41"/>
      <c r="H65" s="43"/>
    </row>
    <row r="66" spans="1:10" ht="38.25" x14ac:dyDescent="0.25">
      <c r="A66" s="18" t="s">
        <v>299</v>
      </c>
      <c r="B66" s="19" t="s">
        <v>23</v>
      </c>
      <c r="C66" s="19" t="s">
        <v>90</v>
      </c>
      <c r="D66" s="20" t="s">
        <v>24</v>
      </c>
      <c r="E66" s="21">
        <v>181.12</v>
      </c>
      <c r="F66" s="22" t="s">
        <v>25</v>
      </c>
      <c r="G66" s="20"/>
      <c r="H66" s="23"/>
    </row>
    <row r="67" spans="1:10" ht="38.25" x14ac:dyDescent="0.25">
      <c r="A67" s="18" t="s">
        <v>300</v>
      </c>
      <c r="B67" s="19"/>
      <c r="C67" s="19"/>
      <c r="D67" s="101" t="s">
        <v>328</v>
      </c>
      <c r="E67" s="59">
        <v>181.12</v>
      </c>
      <c r="F67" s="22" t="s">
        <v>25</v>
      </c>
      <c r="G67" s="72"/>
      <c r="H67" s="68"/>
    </row>
    <row r="68" spans="1:10" x14ac:dyDescent="0.25">
      <c r="A68" s="18"/>
      <c r="B68" s="19"/>
      <c r="C68" s="19"/>
      <c r="D68" s="45" t="s">
        <v>93</v>
      </c>
      <c r="E68" s="21"/>
      <c r="F68" s="22"/>
      <c r="G68" s="20"/>
      <c r="H68" s="23"/>
    </row>
    <row r="69" spans="1:10" ht="38.25" x14ac:dyDescent="0.25">
      <c r="A69" s="18" t="s">
        <v>301</v>
      </c>
      <c r="B69" s="19" t="s">
        <v>49</v>
      </c>
      <c r="C69" s="19"/>
      <c r="D69" s="20" t="s">
        <v>95</v>
      </c>
      <c r="E69" s="21">
        <v>6.37</v>
      </c>
      <c r="F69" s="22" t="s">
        <v>25</v>
      </c>
      <c r="G69" s="20"/>
      <c r="H69" s="23"/>
    </row>
    <row r="70" spans="1:10" ht="63.75" x14ac:dyDescent="0.25">
      <c r="A70" s="18" t="s">
        <v>302</v>
      </c>
      <c r="B70" s="19" t="s">
        <v>97</v>
      </c>
      <c r="C70" s="19"/>
      <c r="D70" s="20" t="s">
        <v>98</v>
      </c>
      <c r="E70" s="21">
        <v>30.6</v>
      </c>
      <c r="F70" s="22" t="s">
        <v>22</v>
      </c>
      <c r="G70" s="20"/>
      <c r="H70" s="23"/>
    </row>
    <row r="71" spans="1:10" ht="51" x14ac:dyDescent="0.25">
      <c r="A71" s="18" t="s">
        <v>303</v>
      </c>
      <c r="B71" s="19" t="s">
        <v>100</v>
      </c>
      <c r="C71" s="19"/>
      <c r="D71" s="20" t="s">
        <v>101</v>
      </c>
      <c r="E71" s="21">
        <v>0.4</v>
      </c>
      <c r="F71" s="22" t="s">
        <v>22</v>
      </c>
      <c r="G71" s="20"/>
      <c r="H71" s="23"/>
    </row>
    <row r="72" spans="1:10" ht="76.5" x14ac:dyDescent="0.25">
      <c r="A72" s="18" t="s">
        <v>304</v>
      </c>
      <c r="B72" s="19" t="s">
        <v>103</v>
      </c>
      <c r="C72" s="19"/>
      <c r="D72" s="20" t="s">
        <v>104</v>
      </c>
      <c r="E72" s="21">
        <v>317.39999999999998</v>
      </c>
      <c r="F72" s="22" t="s">
        <v>105</v>
      </c>
      <c r="G72" s="20"/>
      <c r="H72" s="23"/>
      <c r="J72" s="24"/>
    </row>
    <row r="73" spans="1:10" ht="89.25" x14ac:dyDescent="0.25">
      <c r="A73" s="18" t="s">
        <v>305</v>
      </c>
      <c r="B73" s="19" t="s">
        <v>278</v>
      </c>
      <c r="C73" s="19"/>
      <c r="D73" s="20" t="s">
        <v>107</v>
      </c>
      <c r="E73" s="21">
        <v>3.17</v>
      </c>
      <c r="F73" s="22" t="s">
        <v>25</v>
      </c>
      <c r="G73" s="20"/>
      <c r="H73" s="23"/>
      <c r="J73" s="24"/>
    </row>
    <row r="74" spans="1:10" ht="51.75" thickBot="1" x14ac:dyDescent="0.3">
      <c r="A74" s="97" t="s">
        <v>306</v>
      </c>
      <c r="B74" s="98" t="s">
        <v>109</v>
      </c>
      <c r="C74" s="98"/>
      <c r="D74" s="96" t="s">
        <v>110</v>
      </c>
      <c r="E74" s="60">
        <v>0.1</v>
      </c>
      <c r="F74" s="99" t="s">
        <v>25</v>
      </c>
      <c r="G74" s="96"/>
      <c r="H74" s="100"/>
      <c r="J74" s="24"/>
    </row>
    <row r="75" spans="1:10" ht="15.75" thickBot="1" x14ac:dyDescent="0.3">
      <c r="A75" s="31"/>
      <c r="B75" s="32"/>
      <c r="C75" s="32"/>
      <c r="D75" s="33" t="s">
        <v>111</v>
      </c>
      <c r="E75" s="34"/>
      <c r="F75" s="31"/>
      <c r="G75" s="34"/>
      <c r="H75" s="35"/>
    </row>
    <row r="76" spans="1:10" ht="15.75" thickBot="1" x14ac:dyDescent="0.3">
      <c r="A76" s="31"/>
      <c r="B76" s="32"/>
      <c r="C76" s="32"/>
      <c r="D76" s="32"/>
      <c r="E76" s="34"/>
      <c r="F76" s="32"/>
      <c r="G76" s="32"/>
      <c r="H76" s="32"/>
    </row>
    <row r="77" spans="1:10" ht="15.75" thickBot="1" x14ac:dyDescent="0.3">
      <c r="A77" s="52" t="s">
        <v>112</v>
      </c>
      <c r="B77" s="41"/>
      <c r="C77" s="41"/>
      <c r="D77" s="42" t="s">
        <v>7</v>
      </c>
      <c r="E77" s="53">
        <v>805.26589999999999</v>
      </c>
      <c r="F77" s="53"/>
      <c r="G77" s="41"/>
      <c r="H77" s="43"/>
    </row>
    <row r="78" spans="1:10" ht="25.5" x14ac:dyDescent="0.25">
      <c r="A78" s="12" t="s">
        <v>113</v>
      </c>
      <c r="B78" s="13" t="s">
        <v>114</v>
      </c>
      <c r="C78" s="13" t="s">
        <v>115</v>
      </c>
      <c r="D78" s="14" t="s">
        <v>116</v>
      </c>
      <c r="E78" s="15">
        <v>262.42</v>
      </c>
      <c r="F78" s="16" t="s">
        <v>62</v>
      </c>
      <c r="G78" s="14"/>
      <c r="H78" s="17"/>
    </row>
    <row r="79" spans="1:10" ht="25.5" x14ac:dyDescent="0.25">
      <c r="A79" s="18" t="s">
        <v>117</v>
      </c>
      <c r="B79" s="19" t="s">
        <v>118</v>
      </c>
      <c r="C79" s="19" t="s">
        <v>115</v>
      </c>
      <c r="D79" s="20" t="s">
        <v>119</v>
      </c>
      <c r="E79" s="21">
        <v>10</v>
      </c>
      <c r="F79" s="22" t="s">
        <v>62</v>
      </c>
      <c r="G79" s="20"/>
      <c r="H79" s="23"/>
    </row>
    <row r="80" spans="1:10" ht="25.5" x14ac:dyDescent="0.25">
      <c r="A80" s="18" t="s">
        <v>120</v>
      </c>
      <c r="B80" s="19" t="s">
        <v>308</v>
      </c>
      <c r="C80" s="19"/>
      <c r="D80" s="20" t="s">
        <v>275</v>
      </c>
      <c r="E80" s="21">
        <v>714</v>
      </c>
      <c r="F80" s="22" t="s">
        <v>58</v>
      </c>
      <c r="G80" s="20"/>
      <c r="H80" s="23"/>
    </row>
    <row r="81" spans="1:11" ht="25.5" x14ac:dyDescent="0.25">
      <c r="A81" s="18" t="s">
        <v>123</v>
      </c>
      <c r="B81" s="19" t="s">
        <v>121</v>
      </c>
      <c r="C81" s="19" t="s">
        <v>115</v>
      </c>
      <c r="D81" s="20" t="s">
        <v>122</v>
      </c>
      <c r="E81" s="21">
        <v>1570.8</v>
      </c>
      <c r="F81" s="22" t="s">
        <v>22</v>
      </c>
      <c r="G81" s="20"/>
      <c r="H81" s="23"/>
    </row>
    <row r="82" spans="1:11" ht="63.75" x14ac:dyDescent="0.25">
      <c r="A82" s="18" t="s">
        <v>126</v>
      </c>
      <c r="B82" s="19" t="s">
        <v>124</v>
      </c>
      <c r="C82" s="19" t="s">
        <v>115</v>
      </c>
      <c r="D82" s="20" t="s">
        <v>125</v>
      </c>
      <c r="E82" s="21">
        <f>714*3</f>
        <v>2142</v>
      </c>
      <c r="F82" s="22" t="s">
        <v>58</v>
      </c>
      <c r="G82" s="20"/>
      <c r="H82" s="23"/>
      <c r="J82">
        <f>262*2</f>
        <v>524</v>
      </c>
    </row>
    <row r="83" spans="1:11" ht="92.25" customHeight="1" x14ac:dyDescent="0.25">
      <c r="A83" s="18" t="s">
        <v>130</v>
      </c>
      <c r="B83" s="19" t="s">
        <v>127</v>
      </c>
      <c r="C83" s="19" t="s">
        <v>115</v>
      </c>
      <c r="D83" s="20" t="s">
        <v>128</v>
      </c>
      <c r="E83" s="21">
        <v>3</v>
      </c>
      <c r="F83" s="22" t="s">
        <v>129</v>
      </c>
      <c r="G83" s="20"/>
      <c r="H83" s="23"/>
      <c r="J83">
        <v>150</v>
      </c>
      <c r="K83">
        <f>1771.58/2.2</f>
        <v>805.26363636363601</v>
      </c>
    </row>
    <row r="84" spans="1:11" ht="25.5" x14ac:dyDescent="0.25">
      <c r="A84" s="18" t="s">
        <v>307</v>
      </c>
      <c r="B84" s="19" t="s">
        <v>20</v>
      </c>
      <c r="C84" s="19" t="s">
        <v>115</v>
      </c>
      <c r="D84" s="20" t="s">
        <v>131</v>
      </c>
      <c r="E84" s="21">
        <v>322.11</v>
      </c>
      <c r="F84" s="22" t="s">
        <v>22</v>
      </c>
      <c r="G84" s="20"/>
      <c r="H84" s="23"/>
    </row>
    <row r="85" spans="1:11" ht="39" thickBot="1" x14ac:dyDescent="0.3">
      <c r="A85" s="25" t="s">
        <v>133</v>
      </c>
      <c r="B85" s="26" t="s">
        <v>278</v>
      </c>
      <c r="C85" s="26"/>
      <c r="D85" s="27" t="s">
        <v>274</v>
      </c>
      <c r="E85" s="28">
        <v>714</v>
      </c>
      <c r="F85" s="29" t="s">
        <v>58</v>
      </c>
      <c r="G85" s="27"/>
      <c r="H85" s="134"/>
    </row>
    <row r="86" spans="1:11" ht="15.75" thickBot="1" x14ac:dyDescent="0.3">
      <c r="A86" s="31"/>
      <c r="B86" s="32"/>
      <c r="C86" s="32"/>
      <c r="D86" s="33" t="s">
        <v>134</v>
      </c>
      <c r="E86" s="34"/>
      <c r="F86" s="32"/>
      <c r="G86" s="32"/>
      <c r="H86" s="35"/>
    </row>
    <row r="87" spans="1:11" ht="15.75" thickBot="1" x14ac:dyDescent="0.3">
      <c r="A87" s="31"/>
      <c r="B87" s="32"/>
      <c r="C87" s="32"/>
      <c r="D87" s="32"/>
      <c r="E87" s="34"/>
      <c r="F87" s="32"/>
      <c r="G87" s="32"/>
      <c r="H87" s="32"/>
    </row>
    <row r="88" spans="1:11" ht="15.75" thickBot="1" x14ac:dyDescent="0.3">
      <c r="A88" s="52" t="s">
        <v>135</v>
      </c>
      <c r="B88" s="41"/>
      <c r="C88" s="41"/>
      <c r="D88" s="42" t="s">
        <v>8</v>
      </c>
      <c r="E88" s="41"/>
      <c r="F88" s="41"/>
      <c r="G88" s="41"/>
      <c r="H88" s="43"/>
    </row>
    <row r="89" spans="1:11" x14ac:dyDescent="0.25">
      <c r="A89" s="18"/>
      <c r="B89" s="19"/>
      <c r="C89" s="19"/>
      <c r="D89" s="45" t="s">
        <v>136</v>
      </c>
      <c r="E89" s="21"/>
      <c r="F89" s="22"/>
      <c r="G89" s="20"/>
      <c r="H89" s="23"/>
    </row>
    <row r="90" spans="1:11" ht="25.5" x14ac:dyDescent="0.25">
      <c r="A90" s="18" t="s">
        <v>137</v>
      </c>
      <c r="B90" s="19" t="s">
        <v>20</v>
      </c>
      <c r="C90" s="19" t="s">
        <v>138</v>
      </c>
      <c r="D90" s="20" t="s">
        <v>47</v>
      </c>
      <c r="E90" s="21">
        <v>8.92</v>
      </c>
      <c r="F90" s="22" t="s">
        <v>22</v>
      </c>
      <c r="G90" s="20"/>
      <c r="H90" s="23"/>
      <c r="J90" s="24"/>
    </row>
    <row r="91" spans="1:11" ht="51" x14ac:dyDescent="0.25">
      <c r="A91" s="18" t="s">
        <v>139</v>
      </c>
      <c r="B91" s="19" t="s">
        <v>23</v>
      </c>
      <c r="C91" s="19" t="s">
        <v>138</v>
      </c>
      <c r="D91" s="20" t="s">
        <v>140</v>
      </c>
      <c r="E91" s="21">
        <v>7.4</v>
      </c>
      <c r="F91" s="22" t="s">
        <v>25</v>
      </c>
      <c r="G91" s="20"/>
      <c r="H91" s="23"/>
      <c r="J91" s="24"/>
    </row>
    <row r="92" spans="1:11" ht="38.25" x14ac:dyDescent="0.25">
      <c r="A92" s="18" t="s">
        <v>141</v>
      </c>
      <c r="B92" s="19" t="s">
        <v>142</v>
      </c>
      <c r="C92" s="19" t="s">
        <v>138</v>
      </c>
      <c r="D92" s="20" t="s">
        <v>320</v>
      </c>
      <c r="E92" s="21">
        <v>0.6</v>
      </c>
      <c r="F92" s="22" t="s">
        <v>25</v>
      </c>
      <c r="G92" s="20"/>
      <c r="H92" s="23"/>
      <c r="J92" s="24"/>
    </row>
    <row r="93" spans="1:11" ht="38.25" x14ac:dyDescent="0.25">
      <c r="A93" s="18" t="s">
        <v>143</v>
      </c>
      <c r="B93" s="19" t="s">
        <v>144</v>
      </c>
      <c r="C93" s="19" t="s">
        <v>138</v>
      </c>
      <c r="D93" s="20" t="s">
        <v>145</v>
      </c>
      <c r="E93" s="21">
        <v>5.61</v>
      </c>
      <c r="F93" s="22" t="s">
        <v>25</v>
      </c>
      <c r="G93" s="20"/>
      <c r="H93" s="23"/>
      <c r="J93" s="24"/>
    </row>
    <row r="94" spans="1:11" ht="63.75" x14ac:dyDescent="0.25">
      <c r="A94" s="18" t="s">
        <v>146</v>
      </c>
      <c r="B94" s="19" t="s">
        <v>109</v>
      </c>
      <c r="C94" s="19" t="s">
        <v>138</v>
      </c>
      <c r="D94" s="20" t="s">
        <v>147</v>
      </c>
      <c r="E94" s="21">
        <v>1.2</v>
      </c>
      <c r="F94" s="22" t="s">
        <v>25</v>
      </c>
      <c r="G94" s="20"/>
      <c r="H94" s="23"/>
    </row>
    <row r="95" spans="1:11" ht="38.25" x14ac:dyDescent="0.25">
      <c r="A95" s="18" t="s">
        <v>148</v>
      </c>
      <c r="B95" s="19" t="s">
        <v>149</v>
      </c>
      <c r="C95" s="19" t="s">
        <v>138</v>
      </c>
      <c r="D95" s="20" t="s">
        <v>150</v>
      </c>
      <c r="E95" s="21">
        <v>8</v>
      </c>
      <c r="F95" s="22" t="s">
        <v>22</v>
      </c>
      <c r="G95" s="20"/>
      <c r="H95" s="23"/>
    </row>
    <row r="96" spans="1:11" ht="114.75" x14ac:dyDescent="0.25">
      <c r="A96" s="18" t="s">
        <v>151</v>
      </c>
      <c r="B96" s="19" t="s">
        <v>152</v>
      </c>
      <c r="C96" s="19" t="s">
        <v>138</v>
      </c>
      <c r="D96" s="20" t="s">
        <v>153</v>
      </c>
      <c r="E96" s="21">
        <v>1.34</v>
      </c>
      <c r="F96" s="22" t="s">
        <v>22</v>
      </c>
      <c r="G96" s="20"/>
      <c r="H96" s="23"/>
    </row>
    <row r="97" spans="1:10" ht="114.75" x14ac:dyDescent="0.25">
      <c r="A97" s="18" t="s">
        <v>154</v>
      </c>
      <c r="B97" s="19" t="s">
        <v>155</v>
      </c>
      <c r="C97" s="19" t="s">
        <v>138</v>
      </c>
      <c r="D97" s="20" t="s">
        <v>156</v>
      </c>
      <c r="E97" s="21">
        <v>13.12</v>
      </c>
      <c r="F97" s="22" t="s">
        <v>22</v>
      </c>
      <c r="G97" s="20"/>
      <c r="H97" s="23"/>
    </row>
    <row r="98" spans="1:10" ht="38.25" x14ac:dyDescent="0.25">
      <c r="A98" s="18" t="s">
        <v>157</v>
      </c>
      <c r="B98" s="19" t="s">
        <v>158</v>
      </c>
      <c r="C98" s="19" t="s">
        <v>138</v>
      </c>
      <c r="D98" s="20" t="s">
        <v>159</v>
      </c>
      <c r="E98" s="21">
        <v>26.3</v>
      </c>
      <c r="F98" s="22" t="s">
        <v>70</v>
      </c>
      <c r="G98" s="20"/>
      <c r="H98" s="23"/>
      <c r="J98" s="24"/>
    </row>
    <row r="99" spans="1:10" ht="38.25" x14ac:dyDescent="0.25">
      <c r="A99" s="18" t="s">
        <v>160</v>
      </c>
      <c r="B99" s="19" t="s">
        <v>158</v>
      </c>
      <c r="C99" s="19" t="s">
        <v>138</v>
      </c>
      <c r="D99" s="20" t="s">
        <v>161</v>
      </c>
      <c r="E99" s="21">
        <v>8.5500000000000007</v>
      </c>
      <c r="F99" s="22" t="s">
        <v>70</v>
      </c>
      <c r="G99" s="20"/>
      <c r="H99" s="23"/>
      <c r="J99" s="24"/>
    </row>
    <row r="100" spans="1:10" ht="63.75" x14ac:dyDescent="0.25">
      <c r="A100" s="18" t="s">
        <v>162</v>
      </c>
      <c r="B100" s="19" t="s">
        <v>163</v>
      </c>
      <c r="C100" s="19" t="s">
        <v>138</v>
      </c>
      <c r="D100" s="20" t="s">
        <v>164</v>
      </c>
      <c r="E100" s="21">
        <v>15.55</v>
      </c>
      <c r="F100" s="22" t="s">
        <v>22</v>
      </c>
      <c r="G100" s="20"/>
      <c r="H100" s="23"/>
    </row>
    <row r="101" spans="1:10" ht="38.25" x14ac:dyDescent="0.25">
      <c r="A101" s="18" t="s">
        <v>165</v>
      </c>
      <c r="B101" s="19" t="s">
        <v>166</v>
      </c>
      <c r="C101" s="19" t="s">
        <v>138</v>
      </c>
      <c r="D101" s="20" t="s">
        <v>167</v>
      </c>
      <c r="E101" s="21">
        <v>15.55</v>
      </c>
      <c r="F101" s="22" t="s">
        <v>22</v>
      </c>
      <c r="G101" s="20"/>
      <c r="H101" s="23"/>
    </row>
    <row r="102" spans="1:10" ht="51" x14ac:dyDescent="0.25">
      <c r="A102" s="18" t="s">
        <v>168</v>
      </c>
      <c r="B102" s="19" t="s">
        <v>169</v>
      </c>
      <c r="C102" s="19" t="s">
        <v>138</v>
      </c>
      <c r="D102" s="20" t="s">
        <v>170</v>
      </c>
      <c r="E102" s="21">
        <v>15.55</v>
      </c>
      <c r="F102" s="22" t="s">
        <v>22</v>
      </c>
      <c r="G102" s="20"/>
      <c r="H102" s="23"/>
    </row>
    <row r="103" spans="1:10" ht="51" x14ac:dyDescent="0.25">
      <c r="A103" s="18" t="s">
        <v>171</v>
      </c>
      <c r="B103" s="19"/>
      <c r="C103" s="19" t="s">
        <v>138</v>
      </c>
      <c r="D103" s="20" t="s">
        <v>172</v>
      </c>
      <c r="E103" s="21">
        <v>9.24</v>
      </c>
      <c r="F103" s="22" t="s">
        <v>22</v>
      </c>
      <c r="G103" s="20"/>
      <c r="H103" s="23"/>
    </row>
    <row r="104" spans="1:10" ht="51" x14ac:dyDescent="0.25">
      <c r="A104" s="18" t="s">
        <v>173</v>
      </c>
      <c r="B104" s="19" t="s">
        <v>174</v>
      </c>
      <c r="C104" s="19" t="s">
        <v>138</v>
      </c>
      <c r="D104" s="20" t="s">
        <v>175</v>
      </c>
      <c r="E104" s="21">
        <v>25.21</v>
      </c>
      <c r="F104" s="22" t="s">
        <v>176</v>
      </c>
      <c r="G104" s="20"/>
      <c r="H104" s="23"/>
    </row>
    <row r="105" spans="1:10" ht="51" x14ac:dyDescent="0.25">
      <c r="A105" s="18" t="s">
        <v>177</v>
      </c>
      <c r="B105" s="19"/>
      <c r="C105" s="19" t="s">
        <v>138</v>
      </c>
      <c r="D105" s="20" t="s">
        <v>178</v>
      </c>
      <c r="E105" s="21">
        <v>9.24</v>
      </c>
      <c r="F105" s="22" t="s">
        <v>22</v>
      </c>
      <c r="G105" s="20"/>
      <c r="H105" s="23"/>
    </row>
    <row r="106" spans="1:10" ht="38.25" x14ac:dyDescent="0.25">
      <c r="A106" s="18" t="s">
        <v>179</v>
      </c>
      <c r="B106" s="19"/>
      <c r="C106" s="19" t="s">
        <v>138</v>
      </c>
      <c r="D106" s="20" t="s">
        <v>180</v>
      </c>
      <c r="E106" s="21">
        <v>1</v>
      </c>
      <c r="F106" s="22" t="s">
        <v>129</v>
      </c>
      <c r="G106" s="20"/>
      <c r="H106" s="23"/>
    </row>
    <row r="107" spans="1:10" ht="25.5" x14ac:dyDescent="0.25">
      <c r="A107" s="18" t="s">
        <v>181</v>
      </c>
      <c r="B107" s="19" t="s">
        <v>182</v>
      </c>
      <c r="C107" s="19" t="s">
        <v>138</v>
      </c>
      <c r="D107" s="20" t="s">
        <v>183</v>
      </c>
      <c r="E107" s="21">
        <v>7.2</v>
      </c>
      <c r="F107" s="22" t="s">
        <v>22</v>
      </c>
      <c r="G107" s="20"/>
      <c r="H107" s="23"/>
    </row>
    <row r="108" spans="1:10" ht="51" x14ac:dyDescent="0.25">
      <c r="A108" s="18" t="s">
        <v>184</v>
      </c>
      <c r="B108" s="19" t="s">
        <v>185</v>
      </c>
      <c r="C108" s="19" t="s">
        <v>138</v>
      </c>
      <c r="D108" s="20" t="s">
        <v>186</v>
      </c>
      <c r="E108" s="21">
        <v>9.24</v>
      </c>
      <c r="F108" s="22" t="s">
        <v>22</v>
      </c>
      <c r="G108" s="20"/>
      <c r="H108" s="23"/>
    </row>
    <row r="109" spans="1:10" ht="63.75" x14ac:dyDescent="0.25">
      <c r="A109" s="18" t="s">
        <v>187</v>
      </c>
      <c r="B109" s="19" t="s">
        <v>188</v>
      </c>
      <c r="C109" s="19" t="s">
        <v>138</v>
      </c>
      <c r="D109" s="20" t="s">
        <v>189</v>
      </c>
      <c r="E109" s="21">
        <v>1</v>
      </c>
      <c r="F109" s="22" t="s">
        <v>129</v>
      </c>
      <c r="G109" s="20"/>
      <c r="H109" s="23"/>
    </row>
    <row r="110" spans="1:10" ht="63.75" x14ac:dyDescent="0.25">
      <c r="A110" s="18" t="s">
        <v>190</v>
      </c>
      <c r="B110" s="19" t="s">
        <v>188</v>
      </c>
      <c r="C110" s="19" t="s">
        <v>138</v>
      </c>
      <c r="D110" s="20" t="s">
        <v>191</v>
      </c>
      <c r="E110" s="21">
        <v>2</v>
      </c>
      <c r="F110" s="22" t="s">
        <v>129</v>
      </c>
      <c r="G110" s="20"/>
      <c r="H110" s="23"/>
    </row>
    <row r="111" spans="1:10" ht="63.75" x14ac:dyDescent="0.25">
      <c r="A111" s="18" t="s">
        <v>192</v>
      </c>
      <c r="B111" s="19" t="s">
        <v>188</v>
      </c>
      <c r="C111" s="19" t="s">
        <v>138</v>
      </c>
      <c r="D111" s="20" t="s">
        <v>193</v>
      </c>
      <c r="E111" s="21">
        <v>1</v>
      </c>
      <c r="F111" s="22" t="s">
        <v>129</v>
      </c>
      <c r="G111" s="20"/>
      <c r="H111" s="46"/>
    </row>
    <row r="112" spans="1:10" ht="63.75" x14ac:dyDescent="0.25">
      <c r="A112" s="18" t="s">
        <v>194</v>
      </c>
      <c r="B112" s="19" t="s">
        <v>195</v>
      </c>
      <c r="C112" s="19" t="s">
        <v>138</v>
      </c>
      <c r="D112" s="20" t="s">
        <v>196</v>
      </c>
      <c r="E112" s="21">
        <v>2</v>
      </c>
      <c r="F112" s="22" t="s">
        <v>129</v>
      </c>
      <c r="G112" s="20"/>
      <c r="H112" s="23"/>
    </row>
    <row r="113" spans="1:10" ht="38.25" x14ac:dyDescent="0.25">
      <c r="A113" s="18" t="s">
        <v>197</v>
      </c>
      <c r="B113" s="19" t="s">
        <v>198</v>
      </c>
      <c r="C113" s="19" t="s">
        <v>138</v>
      </c>
      <c r="D113" s="20" t="s">
        <v>199</v>
      </c>
      <c r="E113" s="21">
        <v>1</v>
      </c>
      <c r="F113" s="22" t="s">
        <v>129</v>
      </c>
      <c r="G113" s="20"/>
      <c r="H113" s="23"/>
    </row>
    <row r="114" spans="1:10" ht="38.25" x14ac:dyDescent="0.25">
      <c r="A114" s="18" t="s">
        <v>200</v>
      </c>
      <c r="B114" s="19" t="s">
        <v>198</v>
      </c>
      <c r="C114" s="19" t="s">
        <v>138</v>
      </c>
      <c r="D114" s="20" t="s">
        <v>201</v>
      </c>
      <c r="E114" s="21">
        <v>1</v>
      </c>
      <c r="F114" s="22" t="s">
        <v>129</v>
      </c>
      <c r="G114" s="20"/>
      <c r="H114" s="23"/>
    </row>
    <row r="115" spans="1:10" ht="38.25" x14ac:dyDescent="0.25">
      <c r="A115" s="18" t="s">
        <v>202</v>
      </c>
      <c r="B115" s="19" t="s">
        <v>203</v>
      </c>
      <c r="C115" s="19" t="s">
        <v>138</v>
      </c>
      <c r="D115" s="20" t="s">
        <v>204</v>
      </c>
      <c r="E115" s="21">
        <v>1</v>
      </c>
      <c r="F115" s="22" t="s">
        <v>129</v>
      </c>
      <c r="G115" s="20"/>
      <c r="H115" s="23"/>
    </row>
    <row r="116" spans="1:10" ht="51" x14ac:dyDescent="0.25">
      <c r="A116" s="18" t="s">
        <v>205</v>
      </c>
      <c r="B116" s="19"/>
      <c r="C116" s="19" t="s">
        <v>138</v>
      </c>
      <c r="D116" s="20" t="s">
        <v>206</v>
      </c>
      <c r="E116" s="21">
        <v>2.4</v>
      </c>
      <c r="F116" s="22" t="s">
        <v>70</v>
      </c>
      <c r="G116" s="20"/>
      <c r="H116" s="23"/>
    </row>
    <row r="117" spans="1:10" ht="51" x14ac:dyDescent="0.25">
      <c r="A117" s="18" t="s">
        <v>207</v>
      </c>
      <c r="B117" s="19" t="s">
        <v>208</v>
      </c>
      <c r="C117" s="19" t="s">
        <v>138</v>
      </c>
      <c r="D117" s="20" t="s">
        <v>209</v>
      </c>
      <c r="E117" s="21">
        <v>3.5</v>
      </c>
      <c r="F117" s="22" t="s">
        <v>70</v>
      </c>
      <c r="G117" s="20"/>
      <c r="H117" s="23"/>
    </row>
    <row r="118" spans="1:10" ht="38.25" x14ac:dyDescent="0.25">
      <c r="A118" s="18" t="s">
        <v>210</v>
      </c>
      <c r="B118" s="19" t="s">
        <v>208</v>
      </c>
      <c r="C118" s="19" t="s">
        <v>138</v>
      </c>
      <c r="D118" s="20" t="s">
        <v>211</v>
      </c>
      <c r="E118" s="21">
        <v>6</v>
      </c>
      <c r="F118" s="22" t="s">
        <v>129</v>
      </c>
      <c r="G118" s="20"/>
      <c r="H118" s="23"/>
    </row>
    <row r="119" spans="1:10" ht="38.25" x14ac:dyDescent="0.25">
      <c r="A119" s="18" t="s">
        <v>212</v>
      </c>
      <c r="B119" s="19" t="s">
        <v>208</v>
      </c>
      <c r="C119" s="19" t="s">
        <v>138</v>
      </c>
      <c r="D119" s="20" t="s">
        <v>213</v>
      </c>
      <c r="E119" s="21">
        <v>1</v>
      </c>
      <c r="F119" s="22" t="s">
        <v>129</v>
      </c>
      <c r="G119" s="20"/>
      <c r="H119" s="23"/>
    </row>
    <row r="120" spans="1:10" ht="38.25" x14ac:dyDescent="0.25">
      <c r="A120" s="18" t="s">
        <v>214</v>
      </c>
      <c r="B120" s="19" t="s">
        <v>208</v>
      </c>
      <c r="C120" s="19" t="s">
        <v>138</v>
      </c>
      <c r="D120" s="20" t="s">
        <v>215</v>
      </c>
      <c r="E120" s="21">
        <v>4</v>
      </c>
      <c r="F120" s="22" t="s">
        <v>129</v>
      </c>
      <c r="G120" s="20"/>
      <c r="H120" s="23"/>
    </row>
    <row r="121" spans="1:10" ht="38.25" x14ac:dyDescent="0.25">
      <c r="A121" s="18" t="s">
        <v>216</v>
      </c>
      <c r="B121" s="19" t="s">
        <v>30</v>
      </c>
      <c r="C121" s="19" t="s">
        <v>138</v>
      </c>
      <c r="D121" s="20" t="s">
        <v>217</v>
      </c>
      <c r="E121" s="21">
        <v>1.08</v>
      </c>
      <c r="F121" s="22" t="s">
        <v>25</v>
      </c>
      <c r="G121" s="20"/>
      <c r="H121" s="23"/>
      <c r="J121" s="24"/>
    </row>
    <row r="122" spans="1:10" ht="38.25" x14ac:dyDescent="0.25">
      <c r="A122" s="18" t="s">
        <v>218</v>
      </c>
      <c r="B122" s="19" t="s">
        <v>34</v>
      </c>
      <c r="C122" s="19" t="s">
        <v>138</v>
      </c>
      <c r="D122" s="20" t="s">
        <v>219</v>
      </c>
      <c r="E122" s="21">
        <v>1.05</v>
      </c>
      <c r="F122" s="22" t="s">
        <v>25</v>
      </c>
      <c r="G122" s="20"/>
      <c r="H122" s="23"/>
      <c r="J122" s="24"/>
    </row>
    <row r="123" spans="1:10" ht="51" x14ac:dyDescent="0.25">
      <c r="A123" s="18" t="s">
        <v>220</v>
      </c>
      <c r="B123" s="19" t="s">
        <v>221</v>
      </c>
      <c r="C123" s="19" t="s">
        <v>138</v>
      </c>
      <c r="D123" s="20" t="s">
        <v>222</v>
      </c>
      <c r="E123" s="21">
        <v>1.5</v>
      </c>
      <c r="F123" s="22" t="s">
        <v>25</v>
      </c>
      <c r="G123" s="20"/>
      <c r="H123" s="23"/>
    </row>
    <row r="124" spans="1:10" ht="51" x14ac:dyDescent="0.25">
      <c r="A124" s="18" t="s">
        <v>223</v>
      </c>
      <c r="B124" s="19" t="s">
        <v>224</v>
      </c>
      <c r="C124" s="19" t="s">
        <v>138</v>
      </c>
      <c r="D124" s="20" t="s">
        <v>225</v>
      </c>
      <c r="E124" s="21">
        <v>4</v>
      </c>
      <c r="F124" s="22" t="s">
        <v>70</v>
      </c>
      <c r="G124" s="20"/>
      <c r="H124" s="23"/>
    </row>
    <row r="125" spans="1:10" ht="63.75" x14ac:dyDescent="0.25">
      <c r="A125" s="18" t="s">
        <v>226</v>
      </c>
      <c r="B125" s="19" t="s">
        <v>227</v>
      </c>
      <c r="C125" s="19" t="s">
        <v>138</v>
      </c>
      <c r="D125" s="20" t="s">
        <v>228</v>
      </c>
      <c r="E125" s="21">
        <v>1</v>
      </c>
      <c r="F125" s="22" t="s">
        <v>62</v>
      </c>
      <c r="G125" s="20"/>
      <c r="H125" s="23"/>
    </row>
    <row r="126" spans="1:10" ht="51.75" thickBot="1" x14ac:dyDescent="0.3">
      <c r="A126" s="25" t="s">
        <v>229</v>
      </c>
      <c r="B126" s="26" t="s">
        <v>230</v>
      </c>
      <c r="C126" s="26" t="s">
        <v>138</v>
      </c>
      <c r="D126" s="27" t="s">
        <v>231</v>
      </c>
      <c r="E126" s="28">
        <v>1</v>
      </c>
      <c r="F126" s="29" t="s">
        <v>129</v>
      </c>
      <c r="G126" s="54"/>
      <c r="H126" s="30"/>
    </row>
    <row r="127" spans="1:10" ht="15.75" thickBot="1" x14ac:dyDescent="0.3">
      <c r="A127" s="31"/>
      <c r="B127" s="32"/>
      <c r="C127" s="32"/>
      <c r="D127" s="33" t="s">
        <v>232</v>
      </c>
      <c r="E127" s="34"/>
      <c r="F127" s="32"/>
      <c r="G127" s="32"/>
      <c r="H127" s="35"/>
    </row>
    <row r="128" spans="1:10" ht="15.75" thickBot="1" x14ac:dyDescent="0.3">
      <c r="A128" s="31"/>
      <c r="B128" s="32"/>
      <c r="C128" s="32"/>
      <c r="D128" s="32"/>
      <c r="E128" s="34"/>
      <c r="F128" s="32"/>
      <c r="G128" s="32"/>
      <c r="H128" s="34"/>
    </row>
    <row r="129" spans="1:10" ht="15.75" thickBot="1" x14ac:dyDescent="0.3">
      <c r="A129" s="52" t="s">
        <v>233</v>
      </c>
      <c r="B129" s="41"/>
      <c r="C129" s="41"/>
      <c r="D129" s="42" t="s">
        <v>9</v>
      </c>
      <c r="E129" s="41"/>
      <c r="F129" s="41"/>
      <c r="G129" s="41"/>
      <c r="H129" s="43"/>
    </row>
    <row r="130" spans="1:10" x14ac:dyDescent="0.25">
      <c r="A130" s="55"/>
      <c r="B130" s="13"/>
      <c r="C130" s="13"/>
      <c r="D130" s="44" t="s">
        <v>234</v>
      </c>
      <c r="E130" s="15"/>
      <c r="F130" s="16"/>
      <c r="G130" s="14"/>
      <c r="H130" s="17"/>
    </row>
    <row r="131" spans="1:10" ht="51" x14ac:dyDescent="0.25">
      <c r="A131" s="18" t="s">
        <v>235</v>
      </c>
      <c r="B131" s="19" t="s">
        <v>38</v>
      </c>
      <c r="C131" s="19"/>
      <c r="D131" s="20" t="s">
        <v>40</v>
      </c>
      <c r="E131" s="21">
        <v>69</v>
      </c>
      <c r="F131" s="22" t="s">
        <v>25</v>
      </c>
      <c r="G131" s="20"/>
      <c r="H131" s="23"/>
    </row>
    <row r="132" spans="1:10" ht="25.5" x14ac:dyDescent="0.25">
      <c r="A132" s="18" t="s">
        <v>236</v>
      </c>
      <c r="B132" s="19" t="s">
        <v>20</v>
      </c>
      <c r="C132" s="19"/>
      <c r="D132" s="20" t="s">
        <v>131</v>
      </c>
      <c r="E132" s="21">
        <v>345</v>
      </c>
      <c r="F132" s="22" t="s">
        <v>22</v>
      </c>
      <c r="G132" s="20"/>
      <c r="H132" s="23"/>
    </row>
    <row r="133" spans="1:10" ht="38.25" x14ac:dyDescent="0.25">
      <c r="A133" s="18" t="s">
        <v>237</v>
      </c>
      <c r="B133" s="19" t="s">
        <v>30</v>
      </c>
      <c r="C133" s="19"/>
      <c r="D133" s="20" t="s">
        <v>217</v>
      </c>
      <c r="E133" s="21">
        <v>69</v>
      </c>
      <c r="F133" s="22" t="s">
        <v>25</v>
      </c>
      <c r="G133" s="20"/>
      <c r="H133" s="23"/>
      <c r="J133" s="24"/>
    </row>
    <row r="134" spans="1:10" ht="38.25" x14ac:dyDescent="0.25">
      <c r="A134" s="18" t="s">
        <v>238</v>
      </c>
      <c r="B134" s="19" t="s">
        <v>41</v>
      </c>
      <c r="C134" s="19"/>
      <c r="D134" s="20" t="s">
        <v>330</v>
      </c>
      <c r="E134" s="21">
        <v>69</v>
      </c>
      <c r="F134" s="22" t="s">
        <v>25</v>
      </c>
      <c r="G134" s="20"/>
      <c r="H134" s="23"/>
      <c r="J134" s="24"/>
    </row>
    <row r="135" spans="1:10" x14ac:dyDescent="0.25">
      <c r="A135" s="18"/>
      <c r="B135" s="19"/>
      <c r="C135" s="19"/>
      <c r="D135" s="45" t="s">
        <v>239</v>
      </c>
      <c r="E135" s="21"/>
      <c r="F135" s="22"/>
      <c r="G135" s="20"/>
      <c r="H135" s="23"/>
      <c r="J135" s="24"/>
    </row>
    <row r="136" spans="1:10" ht="51" x14ac:dyDescent="0.25">
      <c r="A136" s="18" t="s">
        <v>240</v>
      </c>
      <c r="B136" s="19" t="s">
        <v>38</v>
      </c>
      <c r="C136" s="19"/>
      <c r="D136" s="20" t="s">
        <v>40</v>
      </c>
      <c r="E136" s="21">
        <v>45</v>
      </c>
      <c r="F136" s="22" t="s">
        <v>25</v>
      </c>
      <c r="G136" s="20"/>
      <c r="H136" s="23"/>
    </row>
    <row r="137" spans="1:10" ht="25.5" x14ac:dyDescent="0.25">
      <c r="A137" s="18" t="s">
        <v>241</v>
      </c>
      <c r="B137" s="19" t="s">
        <v>20</v>
      </c>
      <c r="C137" s="19"/>
      <c r="D137" s="20" t="s">
        <v>21</v>
      </c>
      <c r="E137" s="21">
        <v>225</v>
      </c>
      <c r="F137" s="22" t="s">
        <v>22</v>
      </c>
      <c r="G137" s="20"/>
      <c r="H137" s="23"/>
    </row>
    <row r="138" spans="1:10" ht="38.25" x14ac:dyDescent="0.25">
      <c r="A138" s="18" t="s">
        <v>242</v>
      </c>
      <c r="B138" s="19"/>
      <c r="C138" s="19"/>
      <c r="D138" s="20" t="str">
        <f>D92</f>
        <v>Construcción de Terraplén compactado al 85% con material de excavación. Incluye maquinaria, herramienta, equipo y mano de obra.</v>
      </c>
      <c r="E138" s="21">
        <v>261</v>
      </c>
      <c r="F138" s="22" t="s">
        <v>22</v>
      </c>
      <c r="G138" s="20"/>
      <c r="H138" s="23"/>
      <c r="J138" s="24"/>
    </row>
    <row r="139" spans="1:10" ht="51" x14ac:dyDescent="0.25">
      <c r="A139" s="18" t="s">
        <v>243</v>
      </c>
      <c r="B139" s="19"/>
      <c r="C139" s="19"/>
      <c r="D139" s="20" t="s">
        <v>92</v>
      </c>
      <c r="E139" s="21">
        <v>261</v>
      </c>
      <c r="F139" s="22" t="s">
        <v>22</v>
      </c>
      <c r="G139" s="20"/>
      <c r="H139" s="23"/>
      <c r="J139" s="24"/>
    </row>
    <row r="140" spans="1:10" ht="38.25" x14ac:dyDescent="0.25">
      <c r="A140" s="18" t="s">
        <v>244</v>
      </c>
      <c r="B140" s="19" t="s">
        <v>30</v>
      </c>
      <c r="C140" s="19"/>
      <c r="D140" s="20" t="s">
        <v>245</v>
      </c>
      <c r="E140" s="21">
        <v>9.6</v>
      </c>
      <c r="F140" s="22" t="s">
        <v>25</v>
      </c>
      <c r="G140" s="20"/>
      <c r="H140" s="23"/>
      <c r="J140" s="24"/>
    </row>
    <row r="141" spans="1:10" ht="38.25" x14ac:dyDescent="0.25">
      <c r="A141" s="18" t="s">
        <v>246</v>
      </c>
      <c r="B141" s="19" t="s">
        <v>32</v>
      </c>
      <c r="C141" s="19"/>
      <c r="D141" s="20" t="s">
        <v>33</v>
      </c>
      <c r="E141" s="21">
        <v>34.200000000000003</v>
      </c>
      <c r="F141" s="22" t="s">
        <v>25</v>
      </c>
      <c r="G141" s="20"/>
      <c r="H141" s="23"/>
      <c r="J141" s="24"/>
    </row>
    <row r="142" spans="1:10" ht="38.25" x14ac:dyDescent="0.25">
      <c r="A142" s="18" t="s">
        <v>247</v>
      </c>
      <c r="B142" s="19" t="s">
        <v>55</v>
      </c>
      <c r="C142" s="19"/>
      <c r="D142" s="20" t="s">
        <v>248</v>
      </c>
      <c r="E142" s="21">
        <v>10.8</v>
      </c>
      <c r="F142" s="22" t="s">
        <v>25</v>
      </c>
      <c r="G142" s="20"/>
      <c r="H142" s="23"/>
      <c r="J142" s="24"/>
    </row>
    <row r="143" spans="1:10" ht="38.25" x14ac:dyDescent="0.25">
      <c r="A143" s="18" t="s">
        <v>249</v>
      </c>
      <c r="B143" s="19" t="s">
        <v>109</v>
      </c>
      <c r="C143" s="19"/>
      <c r="D143" s="20" t="s">
        <v>250</v>
      </c>
      <c r="E143" s="21">
        <v>2.27</v>
      </c>
      <c r="F143" s="22" t="s">
        <v>25</v>
      </c>
      <c r="G143" s="20"/>
      <c r="H143" s="23"/>
    </row>
    <row r="144" spans="1:10" ht="76.5" x14ac:dyDescent="0.25">
      <c r="A144" s="18" t="s">
        <v>251</v>
      </c>
      <c r="B144" s="19" t="s">
        <v>252</v>
      </c>
      <c r="C144" s="19"/>
      <c r="D144" s="20" t="s">
        <v>253</v>
      </c>
      <c r="E144" s="21">
        <v>3</v>
      </c>
      <c r="F144" s="22" t="s">
        <v>62</v>
      </c>
      <c r="G144" s="20"/>
      <c r="H144" s="23"/>
    </row>
    <row r="145" spans="1:10" x14ac:dyDescent="0.25">
      <c r="A145" s="18"/>
      <c r="B145" s="19"/>
      <c r="C145" s="19"/>
      <c r="D145" s="45" t="s">
        <v>254</v>
      </c>
      <c r="E145" s="21"/>
      <c r="F145" s="22"/>
      <c r="G145" s="20"/>
      <c r="H145" s="23"/>
      <c r="J145" s="24"/>
    </row>
    <row r="146" spans="1:10" ht="51" x14ac:dyDescent="0.25">
      <c r="A146" s="18" t="s">
        <v>255</v>
      </c>
      <c r="B146" s="19" t="s">
        <v>132</v>
      </c>
      <c r="C146" s="19"/>
      <c r="D146" s="20" t="s">
        <v>256</v>
      </c>
      <c r="E146" s="21">
        <v>1.5</v>
      </c>
      <c r="F146" s="22" t="s">
        <v>25</v>
      </c>
      <c r="G146" s="20"/>
      <c r="H146" s="23"/>
    </row>
    <row r="147" spans="1:10" ht="38.25" x14ac:dyDescent="0.25">
      <c r="A147" s="18" t="s">
        <v>257</v>
      </c>
      <c r="B147" s="19"/>
      <c r="C147" s="19"/>
      <c r="D147" s="20" t="s">
        <v>258</v>
      </c>
      <c r="E147" s="21">
        <v>0.88</v>
      </c>
      <c r="F147" s="22" t="s">
        <v>25</v>
      </c>
      <c r="G147" s="20"/>
      <c r="H147" s="23"/>
    </row>
    <row r="148" spans="1:10" ht="63.75" x14ac:dyDescent="0.25">
      <c r="A148" s="18" t="s">
        <v>259</v>
      </c>
      <c r="B148" s="91" t="s">
        <v>260</v>
      </c>
      <c r="C148" s="91"/>
      <c r="D148" s="92" t="s">
        <v>261</v>
      </c>
      <c r="E148" s="59">
        <v>5</v>
      </c>
      <c r="F148" s="93" t="s">
        <v>62</v>
      </c>
      <c r="G148" s="92"/>
      <c r="H148" s="94"/>
    </row>
    <row r="149" spans="1:10" x14ac:dyDescent="0.25">
      <c r="A149" s="90"/>
      <c r="B149" s="91"/>
      <c r="C149" s="91"/>
      <c r="D149" s="95" t="s">
        <v>262</v>
      </c>
      <c r="E149" s="59"/>
      <c r="F149" s="93"/>
      <c r="G149" s="92"/>
      <c r="H149" s="94"/>
    </row>
    <row r="150" spans="1:10" ht="25.5" x14ac:dyDescent="0.25">
      <c r="A150" s="18" t="s">
        <v>263</v>
      </c>
      <c r="B150" s="19" t="s">
        <v>20</v>
      </c>
      <c r="C150" s="19"/>
      <c r="D150" s="20" t="s">
        <v>21</v>
      </c>
      <c r="E150" s="21">
        <v>395.32</v>
      </c>
      <c r="F150" s="22" t="s">
        <v>22</v>
      </c>
      <c r="G150" s="150"/>
      <c r="H150" s="75"/>
    </row>
    <row r="151" spans="1:10" ht="38.25" x14ac:dyDescent="0.25">
      <c r="A151" s="18" t="s">
        <v>264</v>
      </c>
      <c r="B151" s="19"/>
      <c r="C151" s="19"/>
      <c r="D151" s="20" t="s">
        <v>320</v>
      </c>
      <c r="E151" s="21">
        <v>1105.77</v>
      </c>
      <c r="F151" s="22" t="s">
        <v>25</v>
      </c>
      <c r="G151" s="20"/>
      <c r="H151" s="23"/>
      <c r="J151" s="24"/>
    </row>
    <row r="152" spans="1:10" x14ac:dyDescent="0.25">
      <c r="A152" s="90"/>
      <c r="B152" s="91"/>
      <c r="C152" s="91"/>
      <c r="D152" s="95" t="s">
        <v>265</v>
      </c>
      <c r="E152" s="59"/>
      <c r="F152" s="93"/>
      <c r="G152" s="92"/>
      <c r="H152" s="94"/>
    </row>
    <row r="153" spans="1:10" ht="25.5" x14ac:dyDescent="0.25">
      <c r="A153" s="18" t="s">
        <v>266</v>
      </c>
      <c r="B153" s="19" t="s">
        <v>20</v>
      </c>
      <c r="C153" s="19"/>
      <c r="D153" s="20" t="s">
        <v>21</v>
      </c>
      <c r="E153" s="21">
        <v>486.33</v>
      </c>
      <c r="F153" s="22" t="s">
        <v>22</v>
      </c>
      <c r="G153" s="150"/>
      <c r="H153" s="75"/>
    </row>
    <row r="154" spans="1:10" ht="38.25" x14ac:dyDescent="0.25">
      <c r="A154" s="97" t="s">
        <v>267</v>
      </c>
      <c r="B154" s="98" t="s">
        <v>278</v>
      </c>
      <c r="C154" s="98"/>
      <c r="D154" s="96" t="s">
        <v>331</v>
      </c>
      <c r="E154" s="60">
        <v>211.91</v>
      </c>
      <c r="F154" s="99" t="s">
        <v>25</v>
      </c>
      <c r="G154" s="96"/>
      <c r="H154" s="100"/>
      <c r="J154" s="24"/>
    </row>
    <row r="155" spans="1:10" x14ac:dyDescent="0.25">
      <c r="A155" s="90"/>
      <c r="B155" s="91"/>
      <c r="C155" s="91"/>
      <c r="D155" s="95" t="s">
        <v>268</v>
      </c>
      <c r="E155" s="59"/>
      <c r="F155" s="93"/>
      <c r="G155" s="92"/>
      <c r="H155" s="94"/>
    </row>
    <row r="156" spans="1:10" ht="25.5" x14ac:dyDescent="0.25">
      <c r="A156" s="18" t="s">
        <v>309</v>
      </c>
      <c r="B156" s="19" t="s">
        <v>20</v>
      </c>
      <c r="C156" s="19"/>
      <c r="D156" s="20" t="s">
        <v>21</v>
      </c>
      <c r="E156" s="21">
        <v>237.6</v>
      </c>
      <c r="F156" s="22" t="s">
        <v>22</v>
      </c>
      <c r="G156" s="150"/>
      <c r="H156" s="75"/>
    </row>
    <row r="157" spans="1:10" ht="38.25" x14ac:dyDescent="0.25">
      <c r="A157" s="125" t="s">
        <v>310</v>
      </c>
      <c r="B157" s="126" t="s">
        <v>278</v>
      </c>
      <c r="C157" s="126"/>
      <c r="D157" s="127" t="s">
        <v>331</v>
      </c>
      <c r="E157" s="128">
        <v>414.75</v>
      </c>
      <c r="F157" s="129" t="s">
        <v>25</v>
      </c>
      <c r="G157" s="127"/>
      <c r="H157" s="130"/>
      <c r="J157" s="24"/>
    </row>
    <row r="158" spans="1:10" ht="77.25" thickBot="1" x14ac:dyDescent="0.3">
      <c r="A158" s="131" t="s">
        <v>311</v>
      </c>
      <c r="B158" s="98" t="s">
        <v>278</v>
      </c>
      <c r="C158" s="98"/>
      <c r="D158" s="96" t="s">
        <v>283</v>
      </c>
      <c r="E158" s="60">
        <v>168</v>
      </c>
      <c r="F158" s="99" t="s">
        <v>62</v>
      </c>
      <c r="G158" s="96"/>
      <c r="H158" s="130"/>
      <c r="J158" s="24"/>
    </row>
    <row r="159" spans="1:10" ht="15.75" thickBot="1" x14ac:dyDescent="0.3">
      <c r="A159" s="56"/>
      <c r="B159" s="51"/>
      <c r="C159" s="51"/>
      <c r="D159" s="33" t="s">
        <v>269</v>
      </c>
      <c r="E159" s="51"/>
      <c r="F159" s="51"/>
      <c r="G159" s="51"/>
      <c r="H159" s="135"/>
    </row>
    <row r="160" spans="1:10" x14ac:dyDescent="0.25">
      <c r="A160" s="56"/>
      <c r="B160" s="51"/>
      <c r="C160" s="51"/>
      <c r="D160" s="51"/>
      <c r="E160" s="51"/>
      <c r="F160" s="51"/>
      <c r="G160" s="51"/>
      <c r="H160" s="51"/>
    </row>
    <row r="161" spans="1:8" x14ac:dyDescent="0.25">
      <c r="A161" s="136">
        <v>9</v>
      </c>
      <c r="B161" s="137"/>
      <c r="C161" s="138"/>
      <c r="D161" s="139" t="s">
        <v>312</v>
      </c>
      <c r="E161" s="140"/>
      <c r="F161" s="141"/>
      <c r="G161" s="142"/>
      <c r="H161" s="143"/>
    </row>
    <row r="162" spans="1:8" ht="51" x14ac:dyDescent="0.25">
      <c r="A162" s="144">
        <v>9.1</v>
      </c>
      <c r="B162" s="141" t="s">
        <v>313</v>
      </c>
      <c r="C162" s="142"/>
      <c r="D162" s="101" t="s">
        <v>314</v>
      </c>
      <c r="E162" s="140">
        <v>351.85</v>
      </c>
      <c r="F162" s="141" t="s">
        <v>58</v>
      </c>
      <c r="G162" s="145"/>
      <c r="H162" s="146"/>
    </row>
    <row r="163" spans="1:8" ht="38.25" x14ac:dyDescent="0.25">
      <c r="A163" s="144">
        <v>9.1999999999999993</v>
      </c>
      <c r="B163" s="141" t="s">
        <v>315</v>
      </c>
      <c r="C163" s="142"/>
      <c r="D163" s="101" t="s">
        <v>316</v>
      </c>
      <c r="E163" s="140">
        <f>E162*0.5</f>
        <v>175.93</v>
      </c>
      <c r="F163" s="141" t="s">
        <v>317</v>
      </c>
      <c r="G163" s="145"/>
      <c r="H163" s="146"/>
    </row>
    <row r="164" spans="1:8" ht="63.75" x14ac:dyDescent="0.25">
      <c r="A164" s="144">
        <v>9.3000000000000007</v>
      </c>
      <c r="B164" s="141" t="s">
        <v>109</v>
      </c>
      <c r="C164" s="142"/>
      <c r="D164" s="101" t="s">
        <v>147</v>
      </c>
      <c r="E164" s="140">
        <v>45.84</v>
      </c>
      <c r="F164" s="141" t="s">
        <v>317</v>
      </c>
      <c r="G164" s="145"/>
      <c r="H164" s="146"/>
    </row>
    <row r="165" spans="1:8" ht="39" thickBot="1" x14ac:dyDescent="0.3">
      <c r="A165" s="144">
        <v>9.4</v>
      </c>
      <c r="B165" s="141" t="s">
        <v>149</v>
      </c>
      <c r="C165" s="142"/>
      <c r="D165" s="101" t="s">
        <v>150</v>
      </c>
      <c r="E165" s="140">
        <f>1.3*351.85</f>
        <v>457.41</v>
      </c>
      <c r="F165" s="141" t="s">
        <v>318</v>
      </c>
      <c r="G165" s="145"/>
      <c r="H165" s="148"/>
    </row>
    <row r="166" spans="1:8" ht="15.75" thickBot="1" x14ac:dyDescent="0.3">
      <c r="A166" s="56"/>
      <c r="B166" s="51"/>
      <c r="C166" s="51"/>
      <c r="D166" s="147" t="s">
        <v>319</v>
      </c>
      <c r="E166" s="51"/>
      <c r="F166" s="51"/>
      <c r="G166" s="51"/>
      <c r="H166" s="149"/>
    </row>
    <row r="167" spans="1:8" x14ac:dyDescent="0.25">
      <c r="A167" s="56"/>
      <c r="B167" s="51"/>
      <c r="C167" s="51"/>
      <c r="D167" s="51"/>
      <c r="E167" s="51"/>
      <c r="F167" s="51"/>
      <c r="G167" s="51"/>
      <c r="H167" s="51"/>
    </row>
    <row r="168" spans="1:8" x14ac:dyDescent="0.25">
      <c r="A168" s="56"/>
      <c r="B168" s="51"/>
      <c r="C168" s="51"/>
      <c r="D168" s="51"/>
      <c r="E168" s="51"/>
      <c r="F168" s="51"/>
      <c r="G168" s="57"/>
      <c r="H168" s="58"/>
    </row>
  </sheetData>
  <mergeCells count="1">
    <mergeCell ref="C4:D5"/>
  </mergeCells>
  <phoneticPr fontId="11" type="noConversion"/>
  <pageMargins left="0.70866141732283472" right="0.70866141732283472" top="0.74803149606299213" bottom="0.74803149606299213" header="0.31496062992125984" footer="0.31496062992125984"/>
  <pageSetup scale="78" orientation="portrait" r:id="rId1"/>
  <headerFooter>
    <oddHeader>&amp;CRELLENO SANITARIO PARA LA CABECERA MUNICIPAL LUIS MOYA, ZAC.</oddHeader>
    <oddFooter>&amp;R PÁGINA. &amp;P de &amp;N</oddFooter>
  </headerFooter>
  <rowBreaks count="5" manualBreakCount="5">
    <brk id="37" max="7" man="1"/>
    <brk id="49" max="7" man="1"/>
    <brk id="64" max="7" man="1"/>
    <brk id="76" max="7" man="1"/>
    <brk id="12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presupuesto</vt:lpstr>
      <vt:lpstr>presupuesto!Área_de_impresión</vt:lpstr>
      <vt:lpstr>presupuesto!Títulos_a_imprimir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Ekhtor Acosta</dc:creator>
  <cp:keywords/>
  <dc:description/>
  <cp:lastModifiedBy>SAMA</cp:lastModifiedBy>
  <cp:revision/>
  <dcterms:created xsi:type="dcterms:W3CDTF">2023-07-22T21:29:33Z</dcterms:created>
  <dcterms:modified xsi:type="dcterms:W3CDTF">2023-12-01T14:51:35Z</dcterms:modified>
  <cp:category/>
  <cp:contentStatus/>
</cp:coreProperties>
</file>