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NVO 012 ADQ EST\"/>
    </mc:Choice>
  </mc:AlternateContent>
  <bookViews>
    <workbookView xWindow="0" yWindow="0" windowWidth="28800" windowHeight="11730" tabRatio="857"/>
  </bookViews>
  <sheets>
    <sheet name="RES" sheetId="57" r:id="rId1"/>
    <sheet name="PAVIMENTACIÓN" sheetId="3" state="hidden" r:id="rId2"/>
    <sheet name="EST. MCDO" sheetId="42" state="hidden" r:id="rId3"/>
    <sheet name="EST.MCDO. PINTURA" sheetId="52" state="hidden" r:id="rId4"/>
    <sheet name="EST.MCDO. PIN." sheetId="53" state="hidden" r:id="rId5"/>
    <sheet name="01. 5 MAYO" sheetId="17" r:id="rId6"/>
    <sheet name="02. LOZ" sheetId="41" r:id="rId7"/>
    <sheet name="03.CENT" sheetId="50" r:id="rId8"/>
    <sheet name="04. MOR TRA 1 y 2" sheetId="51" r:id="rId9"/>
  </sheets>
  <definedNames>
    <definedName name="_xlnm.Print_Area" localSheetId="5">'01. 5 MAYO'!$A$1:$G$31</definedName>
    <definedName name="_xlnm.Print_Area" localSheetId="0">RES!$A$1:$G$26</definedName>
    <definedName name="_xlnm.Print_Titles" localSheetId="5">'01. 5 MAYO'!$1:$14</definedName>
    <definedName name="_xlnm.Print_Titles" localSheetId="0">RES!$1:$11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51" l="1"/>
  <c r="G26" i="51"/>
  <c r="G23" i="50"/>
  <c r="G26" i="50"/>
  <c r="G23" i="41"/>
  <c r="G26" i="41"/>
  <c r="G23" i="17"/>
  <c r="G26" i="17"/>
  <c r="G28" i="17" l="1"/>
  <c r="G28" i="41"/>
  <c r="G29" i="41" s="1"/>
  <c r="G30" i="41" s="1"/>
  <c r="G28" i="50"/>
  <c r="G29" i="50" s="1"/>
  <c r="G30" i="50" s="1"/>
  <c r="G28" i="51"/>
  <c r="G29" i="51" s="1"/>
  <c r="G30" i="51" s="1"/>
  <c r="G29" i="17"/>
  <c r="G30" i="17" l="1"/>
  <c r="B11" i="42" l="1"/>
  <c r="B12" i="53" l="1"/>
  <c r="B11" i="53"/>
  <c r="G22" i="53"/>
  <c r="E22" i="3" l="1"/>
  <c r="G22" i="52" l="1"/>
  <c r="B12" i="52"/>
  <c r="B11" i="52"/>
  <c r="D22" i="3" l="1"/>
  <c r="F22" i="3" s="1"/>
  <c r="F23" i="3" s="1"/>
  <c r="D18" i="3" l="1"/>
  <c r="B12" i="42"/>
  <c r="D19" i="3" l="1"/>
  <c r="D17" i="3"/>
  <c r="G23" i="42"/>
  <c r="G24" i="42"/>
  <c r="G22" i="42"/>
  <c r="E18" i="3" l="1"/>
  <c r="F18" i="3" s="1"/>
  <c r="E19" i="3"/>
  <c r="E17" i="3"/>
  <c r="F17" i="3" l="1"/>
  <c r="F19" i="3"/>
  <c r="F20" i="3" l="1"/>
  <c r="F26" i="3" s="1"/>
  <c r="F27" i="3" l="1"/>
  <c r="F28" i="3" s="1"/>
</calcChain>
</file>

<file path=xl/sharedStrings.xml><?xml version="1.0" encoding="utf-8"?>
<sst xmlns="http://schemas.openxmlformats.org/spreadsheetml/2006/main" count="272" uniqueCount="78">
  <si>
    <t>GOBIERNO DEL ESTADO DE ZACATECAS</t>
  </si>
  <si>
    <t>PROYECTO:</t>
  </si>
  <si>
    <t>UBICACIÓN:</t>
  </si>
  <si>
    <t xml:space="preserve">PRESUPUESTO DE ADQUISICIÓN DE INSUMOS </t>
  </si>
  <si>
    <t>Código</t>
  </si>
  <si>
    <t>Concepto</t>
  </si>
  <si>
    <t>Unidad</t>
  </si>
  <si>
    <t>Cantidad</t>
  </si>
  <si>
    <t>Costo Unitario</t>
  </si>
  <si>
    <t>Importe</t>
  </si>
  <si>
    <t>MASF0003</t>
  </si>
  <si>
    <t>L</t>
  </si>
  <si>
    <t>MASFPG64-22P</t>
  </si>
  <si>
    <t>M3</t>
  </si>
  <si>
    <t>SUMA:</t>
  </si>
  <si>
    <t>16 % I.V.A.</t>
  </si>
  <si>
    <t>TOTAL</t>
  </si>
  <si>
    <t>MASF0004</t>
  </si>
  <si>
    <t xml:space="preserve"> </t>
  </si>
  <si>
    <t>ESTUDIO DE MERCADO</t>
  </si>
  <si>
    <t>PRECIO MÁXIMO DE REFERENCIA</t>
  </si>
  <si>
    <t>PRECIOS (NO INCLUYEN IVA)</t>
  </si>
  <si>
    <t>RÍO TRAC   S.A DE C.V.</t>
  </si>
  <si>
    <t>MATERIAL ASFÁLTICO</t>
  </si>
  <si>
    <r>
      <t>ADQUISICIÓN DE EMULSION  CATIÓNICA DE ROMPIMIENTO RÁPIDO,  DE ACUERDO CON LA NORMA DE LA SCT N-CMT-4-05-001 VIGENTE.</t>
    </r>
    <r>
      <rPr>
        <b/>
        <sz val="8"/>
        <rFont val="Arial"/>
        <family val="2"/>
      </rPr>
      <t>(PUESTO EN EL SITIO DE LOS TRABAJOS)</t>
    </r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</si>
  <si>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LOS TRABAJOS)</t>
    </r>
  </si>
  <si>
    <t>MASFPG64-22</t>
  </si>
  <si>
    <r>
      <t xml:space="preserve">ADQUISICIÓN DE CARPETA DE CONCRETO ASFALTICO CON CEMENTO ASFALTICOGRADO PG 64-22  ELABORADA EN PLANTA MEZCLA EN CALIENTE TIPO DENSA.  </t>
    </r>
    <r>
      <rPr>
        <b/>
        <sz val="8"/>
        <rFont val="Arial"/>
        <family val="2"/>
      </rPr>
      <t>(MEZCLA ASFÁLTICA SUELTA PUESTA EN EL SITIO DE LOS TRABAJOS</t>
    </r>
    <r>
      <rPr>
        <sz val="8"/>
        <rFont val="Arial"/>
        <family val="2"/>
      </rPr>
      <t>) DE ACUERDO CON LA NORMA DE LA SCT N-CMT-4-05-003 VIGENTE.</t>
    </r>
  </si>
  <si>
    <t>PRECIOS CON VIGENCIA MENSUAL ACTUALIZÁNDOSE AL PRIMER DÍA DEL MES A TRANSCURRIR.</t>
  </si>
  <si>
    <t>Se anexan cotizaciones (3)</t>
  </si>
  <si>
    <t>Subdirector de Validación y Costos</t>
  </si>
  <si>
    <t xml:space="preserve"> Ing. Carlos Rodríguez Limas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</si>
  <si>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</si>
  <si>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</si>
  <si>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</si>
  <si>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EL SITIO DE LOS TRABAJOS)</t>
    </r>
  </si>
  <si>
    <t>ING. RODOLFO DORADO ÁVILA.</t>
  </si>
  <si>
    <t xml:space="preserve">      Arq. Manuel Alfonso Acuña Borda                                         C. Eduardo Quintero Pinedo                                  </t>
  </si>
  <si>
    <t xml:space="preserve">   Subsecretario de Proyectos y Costos                                   Director de Costos y Presupuestos                       </t>
  </si>
  <si>
    <t>LUIS MOYA, ZAC.</t>
  </si>
  <si>
    <t>LAS COTIZACIONES SON UNICAMENTE REFERENCIA PARA LA ELABORACIÓN DE PRESUPUESTO BASE.</t>
  </si>
  <si>
    <t>CONSTRUCCIÓN DE CALLE CON PAVIMENTACIÓN DE CONCRETO ASFÁLTICO EN LUIS MOYA, LOCALIDAD ESTEBAN S. CASTORENA, EN CALLE 5 DE MAYO, CON 1,519.84 M2 PARA BENEFICIO DE LOS HABITANTES.</t>
  </si>
  <si>
    <t>COTIZACIONES (MAYO)</t>
  </si>
  <si>
    <t>CONSTRUCCIÓN DE CALLE CON PAVIMENTACIÓN DE CONCRETO ASFÁLTICO EN LUIS MOYA, LOCALIDAD ESTEBAN S. CASTORENA, EN CALLE DE LAS LOZAS, CON 763.48 M2 PARA BENEFICIO DE LOS HABITANTES.</t>
  </si>
  <si>
    <t xml:space="preserve">CONSTRUCCIÓN DE CALLE CON PAVIMENTACIÓN DE CONCRETO ASFÁLTICO EN LUIS MOYA, LOCALIDAD HIDALGO, EN CALLE CENTRO, CON 3398.20 M2 PARA BENEFICIO DE LOS HABITANTES.
</t>
  </si>
  <si>
    <t>CONSTRUCCIÓN DE CALLE CON PAVIMENTACIÓN DE CONCRETO ASFÁLTICO EN LUIS MOYA, LOCALIDAD COLONIA MORELOS, EN CALLE MORELOS (TRAMO 1 Y 2), CON 2,165.76 M2 PARA BENEFICIO DE LOS HABITANTES.</t>
  </si>
  <si>
    <t>MATERIALES PARA SEÑALAMIENTO</t>
  </si>
  <si>
    <t>MPIN0001</t>
  </si>
  <si>
    <t>PINTURA TRAFICO AMARILLO Y/O BLANCO, BASE AGUA, TIPO II, EN TAMBOS DE 200 LT O CUBETA DE 19 LT, DE ACUERDO A LA NORMA DE LA SICT  N·CMT·5·01·001/13, PUESTA EN ALMACENES DE LA SUBSECRETARÍA DE COMUNICACIONES.</t>
  </si>
  <si>
    <t>SUBTOTAL MATERIALES PARA SEÑALAMIENTO</t>
  </si>
  <si>
    <t>MATERIAL PARA SEÑALIZACIÓN</t>
  </si>
  <si>
    <t>PINTURA TRAFICO AMARILLO Y/O BLANCO, BASE AGUA, TIPO II, EN CUBETA DE 19 LT, DE ACUERDO A LA NORMA DE LA SICT  N·CMT·5·01·001/13, PUESTA EN ALMACENES DE LA SUBSECRETARÍA DE COMUNICACIONES.</t>
  </si>
  <si>
    <t>PINTURA TRAFICO AMARILLO Y/O BLANCO, BASE AGUA, TIPO II, EN  CUBETA DE 19 LT, DE ACUERDO A LA NORMA DE LA SICT  N·CMT·5·01·001/13, PUESTA EN ALMACENES DE LA SUBSECRETARÍA DE COMUNICACIONES.</t>
  </si>
  <si>
    <t>RIVERA Y RIVERA S.A DE C.V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</si>
  <si>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.(PUESTO EN EL SITIO DE LOS TRABAJOS)</t>
    </r>
  </si>
  <si>
    <r>
      <t xml:space="preserve">ADQUISICIÓN DE CARPETA DE CONCRETO ASFALTICO CON CEMENTO ASFALTICO GRADO PG 64-22  ELABORADA EN PLANTA MEZCLA EN CALIENTE TIPO DENSA.  </t>
    </r>
    <r>
      <rPr>
        <b/>
        <sz val="8"/>
        <rFont val="Arial"/>
        <family val="2"/>
      </rPr>
      <t>(MEZCLA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</si>
  <si>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 ASFÁLTICO</t>
  </si>
  <si>
    <t>CASLOP. DISEÑO, ARTE Y CONSTRUCCIÓN S.A DE C.V</t>
  </si>
  <si>
    <t>SEÑAMEX</t>
  </si>
  <si>
    <t>EFORSA S.A DE C.V.</t>
  </si>
  <si>
    <t>REHABILITACIÓN DE CALLES CON PAVIMENTACIÓN, EN LUIS MOYA, VARIAS LOCALIDADES, ASENTAMIENTOS VARIOS, EN 12 CALLES CON  MEZCLA ASFÁLTICA PARA BENEFICIO DE LOS HABITANTES.</t>
  </si>
  <si>
    <t>LICITACIÓN No:</t>
  </si>
  <si>
    <t>RESUMEN DEL LISTADO DE ADQUISICIÓN DE INSUMOS</t>
  </si>
  <si>
    <t>1.-</t>
  </si>
  <si>
    <t>LOTE</t>
  </si>
  <si>
    <t>2.-</t>
  </si>
  <si>
    <t>3.-</t>
  </si>
  <si>
    <t>4.-</t>
  </si>
  <si>
    <t>SUBTOTAL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</si>
  <si>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</si>
  <si>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</si>
  <si>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</si>
  <si>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EA-932063953-SOP016-2024</t>
  </si>
  <si>
    <t>Costo Unitario con Número</t>
  </si>
  <si>
    <t>Costo Unitario con Letra</t>
  </si>
  <si>
    <t>Costo con Número</t>
  </si>
  <si>
    <t>Costo con letra</t>
  </si>
  <si>
    <t>ADQUISICIÓN DE INSUMOS PARA LA CONSTRUCCIÓN DE CALLES CON PAVIMENTACIÓN DE CONCRETO ASFÁLTICO EN LUIS MOYA, LOCALIDADES ESTEBAN S. CASTORENA Y COLONIA HIDALGO. EN EL MUNICIPIO DE LUIS MOYA, ZACATECAS.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</si>
</sst>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[$-80A]d&quot; de &quot;mmmm&quot; de &quot;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horizontal="justify" vertical="top" wrapText="1"/>
    </xf>
    <xf numFmtId="164" fontId="9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165" fontId="10" fillId="0" borderId="0" xfId="0" applyNumberFormat="1" applyFont="1" applyAlignment="1">
      <alignment horizontal="right" vertical="top"/>
    </xf>
    <xf numFmtId="44" fontId="10" fillId="0" borderId="0" xfId="1" applyFont="1" applyAlignment="1">
      <alignment horizontal="center" vertical="top"/>
    </xf>
    <xf numFmtId="44" fontId="11" fillId="0" borderId="6" xfId="1" applyFont="1" applyBorder="1" applyAlignment="1">
      <alignment horizontal="center" vertical="top"/>
    </xf>
    <xf numFmtId="44" fontId="11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44" fontId="13" fillId="0" borderId="0" xfId="1" applyFont="1" applyAlignment="1">
      <alignment vertical="top"/>
    </xf>
    <xf numFmtId="0" fontId="11" fillId="0" borderId="0" xfId="0" applyFont="1" applyAlignment="1">
      <alignment vertical="top"/>
    </xf>
    <xf numFmtId="44" fontId="0" fillId="0" borderId="0" xfId="0" applyNumberFormat="1" applyAlignment="1">
      <alignment vertical="top"/>
    </xf>
    <xf numFmtId="0" fontId="9" fillId="0" borderId="0" xfId="0" applyFont="1"/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justify" vertical="top" wrapText="1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64" fontId="17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vertical="top"/>
    </xf>
    <xf numFmtId="44" fontId="11" fillId="0" borderId="0" xfId="1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44" fontId="12" fillId="0" borderId="6" xfId="1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165" fontId="13" fillId="0" borderId="0" xfId="0" applyNumberFormat="1" applyFont="1" applyAlignment="1">
      <alignment horizontal="right" vertical="top"/>
    </xf>
    <xf numFmtId="44" fontId="13" fillId="0" borderId="0" xfId="1" applyFont="1" applyAlignment="1">
      <alignment horizontal="center" vertical="top"/>
    </xf>
    <xf numFmtId="8" fontId="1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164" fontId="13" fillId="0" borderId="0" xfId="0" applyNumberFormat="1" applyFont="1" applyAlignment="1">
      <alignment vertical="top"/>
    </xf>
    <xf numFmtId="0" fontId="9" fillId="0" borderId="0" xfId="0" applyFont="1" applyAlignment="1">
      <alignment horizontal="center" vertical="top"/>
    </xf>
    <xf numFmtId="44" fontId="12" fillId="0" borderId="0" xfId="1" applyFont="1" applyBorder="1" applyAlignment="1">
      <alignment horizontal="center" vertical="top"/>
    </xf>
    <xf numFmtId="4" fontId="0" fillId="0" borderId="0" xfId="0" applyNumberFormat="1" applyAlignment="1">
      <alignment vertical="top"/>
    </xf>
    <xf numFmtId="164" fontId="12" fillId="0" borderId="0" xfId="0" applyNumberFormat="1" applyFont="1" applyAlignment="1">
      <alignment vertical="top"/>
    </xf>
    <xf numFmtId="164" fontId="11" fillId="0" borderId="0" xfId="1" applyNumberFormat="1" applyFont="1" applyBorder="1" applyAlignment="1">
      <alignment horizontal="center" vertical="top"/>
    </xf>
    <xf numFmtId="164" fontId="11" fillId="0" borderId="6" xfId="1" applyNumberFormat="1" applyFont="1" applyBorder="1" applyAlignment="1">
      <alignment horizontal="center" vertical="top"/>
    </xf>
    <xf numFmtId="164" fontId="11" fillId="0" borderId="14" xfId="1" applyNumberFormat="1" applyFont="1" applyBorder="1" applyAlignment="1">
      <alignment horizontal="center" vertical="top"/>
    </xf>
    <xf numFmtId="165" fontId="13" fillId="0" borderId="0" xfId="0" applyNumberFormat="1" applyFont="1" applyFill="1" applyAlignment="1">
      <alignment horizontal="right" vertical="top"/>
    </xf>
    <xf numFmtId="0" fontId="19" fillId="2" borderId="3" xfId="0" applyFont="1" applyFill="1" applyBorder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5" fontId="1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20" fillId="0" borderId="0" xfId="0" applyFont="1"/>
    <xf numFmtId="0" fontId="19" fillId="2" borderId="3" xfId="0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19" fillId="2" borderId="4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justify" vertical="top" wrapText="1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justify" vertical="top" wrapText="1"/>
    </xf>
  </cellXfs>
  <cellStyles count="3">
    <cellStyle name="Moneda" xfId="1" builtinId="4"/>
    <cellStyle name="Normal" xfId="0" builtinId="0"/>
    <cellStyle name="Normal 3" xfId="2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44</xdr:row>
      <xdr:rowOff>28575</xdr:rowOff>
    </xdr:from>
    <xdr:to>
      <xdr:col>9</xdr:col>
      <xdr:colOff>600075</xdr:colOff>
      <xdr:row>45</xdr:row>
      <xdr:rowOff>104775</xdr:rowOff>
    </xdr:to>
    <xdr:sp macro="" textlink="">
      <xdr:nvSpPr>
        <xdr:cNvPr id="5" name="Cuadro de texto 2"/>
        <xdr:cNvSpPr txBox="1"/>
      </xdr:nvSpPr>
      <xdr:spPr>
        <a:xfrm>
          <a:off x="8162925" y="10363200"/>
          <a:ext cx="2095500" cy="26670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es-MX" sz="800" b="1">
              <a:solidFill>
                <a:srgbClr val="960000"/>
              </a:solidFill>
              <a:effectLst/>
              <a:ea typeface="Calibri" panose="020F0502020204030204" pitchFamily="34" charset="0"/>
              <a:cs typeface="Calibri" panose="020F0502020204030204" pitchFamily="34" charset="0"/>
            </a:rPr>
            <a:t>2024 AÑO DE LA PAZ EN ZACATECAS</a:t>
          </a:r>
          <a:endParaRPr lang="es-MX" sz="12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0</xdr:row>
      <xdr:rowOff>47625</xdr:rowOff>
    </xdr:from>
    <xdr:to>
      <xdr:col>1</xdr:col>
      <xdr:colOff>1743075</xdr:colOff>
      <xdr:row>3</xdr:row>
      <xdr:rowOff>42863</xdr:rowOff>
    </xdr:to>
    <xdr:grpSp>
      <xdr:nvGrpSpPr>
        <xdr:cNvPr id="9" name="Grupo 8"/>
        <xdr:cNvGrpSpPr/>
      </xdr:nvGrpSpPr>
      <xdr:grpSpPr>
        <a:xfrm>
          <a:off x="57150" y="47625"/>
          <a:ext cx="2505075" cy="614363"/>
          <a:chOff x="57150" y="47625"/>
          <a:chExt cx="2505075" cy="614363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8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8</xdr:row>
      <xdr:rowOff>85725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8</xdr:row>
      <xdr:rowOff>38100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8</xdr:row>
      <xdr:rowOff>38100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19050</xdr:rowOff>
    </xdr:from>
    <xdr:to>
      <xdr:col>1</xdr:col>
      <xdr:colOff>1323976</xdr:colOff>
      <xdr:row>3</xdr:row>
      <xdr:rowOff>104774</xdr:rowOff>
    </xdr:to>
    <xdr:grpSp>
      <xdr:nvGrpSpPr>
        <xdr:cNvPr id="3" name="Grupo 2"/>
        <xdr:cNvGrpSpPr/>
      </xdr:nvGrpSpPr>
      <xdr:grpSpPr>
        <a:xfrm>
          <a:off x="57151" y="19050"/>
          <a:ext cx="2135981" cy="704849"/>
          <a:chOff x="57150" y="47625"/>
          <a:chExt cx="2505075" cy="614363"/>
        </a:xfrm>
      </xdr:grpSpPr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28576</xdr:rowOff>
    </xdr:from>
    <xdr:to>
      <xdr:col>1</xdr:col>
      <xdr:colOff>1295400</xdr:colOff>
      <xdr:row>3</xdr:row>
      <xdr:rowOff>28575</xdr:rowOff>
    </xdr:to>
    <xdr:grpSp>
      <xdr:nvGrpSpPr>
        <xdr:cNvPr id="3" name="Grupo 2"/>
        <xdr:cNvGrpSpPr/>
      </xdr:nvGrpSpPr>
      <xdr:grpSpPr>
        <a:xfrm>
          <a:off x="19050" y="28576"/>
          <a:ext cx="2145506" cy="619124"/>
          <a:chOff x="57150" y="47625"/>
          <a:chExt cx="2505075" cy="614363"/>
        </a:xfrm>
      </xdr:grpSpPr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57150</xdr:rowOff>
    </xdr:from>
    <xdr:to>
      <xdr:col>1</xdr:col>
      <xdr:colOff>1285876</xdr:colOff>
      <xdr:row>3</xdr:row>
      <xdr:rowOff>57150</xdr:rowOff>
    </xdr:to>
    <xdr:grpSp>
      <xdr:nvGrpSpPr>
        <xdr:cNvPr id="3" name="Grupo 2"/>
        <xdr:cNvGrpSpPr/>
      </xdr:nvGrpSpPr>
      <xdr:grpSpPr>
        <a:xfrm>
          <a:off x="38101" y="57150"/>
          <a:ext cx="2116931" cy="619125"/>
          <a:chOff x="57150" y="47625"/>
          <a:chExt cx="2505075" cy="614363"/>
        </a:xfrm>
      </xdr:grpSpPr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1</xdr:col>
      <xdr:colOff>1209675</xdr:colOff>
      <xdr:row>3</xdr:row>
      <xdr:rowOff>95250</xdr:rowOff>
    </xdr:to>
    <xdr:grpSp>
      <xdr:nvGrpSpPr>
        <xdr:cNvPr id="3" name="Grupo 2"/>
        <xdr:cNvGrpSpPr/>
      </xdr:nvGrpSpPr>
      <xdr:grpSpPr>
        <a:xfrm>
          <a:off x="28575" y="47625"/>
          <a:ext cx="2051050" cy="669925"/>
          <a:chOff x="57150" y="47625"/>
          <a:chExt cx="2505075" cy="614363"/>
        </a:xfrm>
      </xdr:grpSpPr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56"/>
  <sheetViews>
    <sheetView tabSelected="1" view="pageBreakPreview" zoomScaleNormal="100" zoomScaleSheetLayoutView="100" workbookViewId="0">
      <selection activeCell="F14" sqref="F14"/>
    </sheetView>
  </sheetViews>
  <sheetFormatPr baseColWidth="10" defaultRowHeight="15" x14ac:dyDescent="0.25"/>
  <cols>
    <col min="1" max="1" width="12.28515625" style="21" customWidth="1"/>
    <col min="2" max="2" width="56.28515625" style="21" customWidth="1"/>
    <col min="3" max="3" width="9.42578125" style="21" customWidth="1"/>
    <col min="4" max="4" width="10.42578125" style="21" customWidth="1"/>
    <col min="5" max="5" width="11.5703125" style="21" customWidth="1"/>
    <col min="6" max="6" width="13.42578125" style="21" customWidth="1"/>
    <col min="7" max="7" width="15.28515625" style="21" customWidth="1"/>
    <col min="8" max="8" width="11.42578125" style="21"/>
    <col min="9" max="9" width="15.140625" style="21" bestFit="1" customWidth="1"/>
    <col min="10" max="16384" width="11.42578125" style="21"/>
  </cols>
  <sheetData>
    <row r="1" spans="1:8" s="3" customFormat="1" ht="18.75" x14ac:dyDescent="0.25">
      <c r="A1" s="68" t="s">
        <v>0</v>
      </c>
      <c r="B1" s="68"/>
      <c r="C1" s="68"/>
      <c r="D1" s="68"/>
      <c r="E1" s="68"/>
      <c r="F1" s="68"/>
      <c r="G1" s="68"/>
    </row>
    <row r="2" spans="1:8" s="3" customFormat="1" x14ac:dyDescent="0.25">
      <c r="G2" s="4"/>
    </row>
    <row r="3" spans="1:8" s="3" customFormat="1" x14ac:dyDescent="0.25">
      <c r="G3" s="4"/>
    </row>
    <row r="4" spans="1:8" s="3" customFormat="1" x14ac:dyDescent="0.25">
      <c r="G4" s="4"/>
    </row>
    <row r="5" spans="1:8" s="3" customFormat="1" x14ac:dyDescent="0.25">
      <c r="A5" s="3" t="s">
        <v>61</v>
      </c>
      <c r="B5" s="5" t="s">
        <v>72</v>
      </c>
      <c r="G5" s="4"/>
    </row>
    <row r="6" spans="1:8" s="3" customFormat="1" ht="32.25" customHeight="1" x14ac:dyDescent="0.25">
      <c r="A6" s="3" t="s">
        <v>1</v>
      </c>
      <c r="B6" s="69" t="s">
        <v>77</v>
      </c>
      <c r="C6" s="69"/>
      <c r="D6" s="69"/>
      <c r="E6" s="69"/>
      <c r="F6" s="69"/>
      <c r="G6" s="69"/>
    </row>
    <row r="7" spans="1:8" s="3" customFormat="1" x14ac:dyDescent="0.25">
      <c r="A7" s="3" t="s">
        <v>2</v>
      </c>
      <c r="B7" s="5" t="s">
        <v>39</v>
      </c>
      <c r="D7" s="5"/>
      <c r="E7" s="5"/>
      <c r="G7" s="4"/>
    </row>
    <row r="8" spans="1:8" s="3" customFormat="1" x14ac:dyDescent="0.25">
      <c r="B8" s="5"/>
      <c r="G8" s="4"/>
    </row>
    <row r="9" spans="1:8" s="3" customFormat="1" ht="22.5" customHeight="1" x14ac:dyDescent="0.2">
      <c r="A9" s="70" t="s">
        <v>62</v>
      </c>
      <c r="B9" s="70"/>
      <c r="C9" s="70"/>
      <c r="D9" s="70"/>
      <c r="E9" s="70"/>
      <c r="F9" s="70"/>
      <c r="G9" s="70"/>
      <c r="H9" s="70"/>
    </row>
    <row r="10" spans="1:8" s="3" customFormat="1" ht="8.25" customHeight="1" thickBot="1" x14ac:dyDescent="0.3">
      <c r="A10" s="6"/>
      <c r="B10" s="6"/>
      <c r="C10" s="6"/>
      <c r="D10" s="6"/>
      <c r="E10" s="6"/>
      <c r="F10" s="6"/>
      <c r="G10" s="6"/>
    </row>
    <row r="11" spans="1:8" s="3" customFormat="1" ht="37.5" thickTop="1" thickBot="1" x14ac:dyDescent="0.3">
      <c r="A11" s="56" t="s">
        <v>4</v>
      </c>
      <c r="B11" s="56" t="s">
        <v>5</v>
      </c>
      <c r="C11" s="56" t="s">
        <v>6</v>
      </c>
      <c r="D11" s="56" t="s">
        <v>7</v>
      </c>
      <c r="E11" s="62" t="s">
        <v>73</v>
      </c>
      <c r="F11" s="62" t="s">
        <v>74</v>
      </c>
      <c r="G11" s="56" t="s">
        <v>9</v>
      </c>
    </row>
    <row r="12" spans="1:8" s="3" customFormat="1" ht="15.75" thickTop="1" x14ac:dyDescent="0.25">
      <c r="A12" s="46"/>
      <c r="B12" s="39"/>
      <c r="C12" s="46"/>
      <c r="D12" s="46"/>
      <c r="E12" s="46"/>
      <c r="F12" s="46"/>
      <c r="G12" s="46"/>
    </row>
    <row r="13" spans="1:8" s="3" customFormat="1" x14ac:dyDescent="0.25">
      <c r="A13" s="57"/>
      <c r="B13" s="11"/>
      <c r="C13" s="58"/>
      <c r="D13" s="59"/>
      <c r="E13" s="59"/>
      <c r="F13" s="44"/>
      <c r="G13" s="14"/>
    </row>
    <row r="14" spans="1:8" s="3" customFormat="1" ht="45" x14ac:dyDescent="0.25">
      <c r="A14" s="57" t="s">
        <v>63</v>
      </c>
      <c r="B14" s="11" t="s">
        <v>41</v>
      </c>
      <c r="C14" s="58" t="s">
        <v>64</v>
      </c>
      <c r="D14" s="59">
        <v>1</v>
      </c>
      <c r="E14" s="59"/>
      <c r="F14" s="44"/>
      <c r="G14" s="14"/>
    </row>
    <row r="15" spans="1:8" s="3" customFormat="1" ht="45" x14ac:dyDescent="0.25">
      <c r="A15" s="57" t="s">
        <v>65</v>
      </c>
      <c r="B15" s="11" t="s">
        <v>43</v>
      </c>
      <c r="C15" s="58" t="s">
        <v>64</v>
      </c>
      <c r="D15" s="59">
        <v>1</v>
      </c>
      <c r="E15" s="59"/>
      <c r="F15" s="44"/>
      <c r="G15" s="14"/>
    </row>
    <row r="16" spans="1:8" s="3" customFormat="1" ht="45" x14ac:dyDescent="0.25">
      <c r="A16" s="57" t="s">
        <v>66</v>
      </c>
      <c r="B16" s="11" t="s">
        <v>44</v>
      </c>
      <c r="C16" s="58" t="s">
        <v>64</v>
      </c>
      <c r="D16" s="59">
        <v>1</v>
      </c>
      <c r="E16" s="59"/>
      <c r="F16" s="44"/>
      <c r="G16" s="14"/>
    </row>
    <row r="17" spans="1:9" s="3" customFormat="1" ht="45" x14ac:dyDescent="0.25">
      <c r="A17" s="57" t="s">
        <v>67</v>
      </c>
      <c r="B17" s="11" t="s">
        <v>45</v>
      </c>
      <c r="C17" s="58" t="s">
        <v>64</v>
      </c>
      <c r="D17" s="59">
        <v>1</v>
      </c>
      <c r="E17" s="59"/>
      <c r="F17" s="44"/>
      <c r="G17" s="14"/>
    </row>
    <row r="18" spans="1:9" s="3" customFormat="1" x14ac:dyDescent="0.25">
      <c r="A18" s="57"/>
      <c r="B18" s="11"/>
      <c r="C18" s="58"/>
      <c r="D18" s="59"/>
      <c r="E18" s="59"/>
      <c r="F18" s="44"/>
      <c r="G18" s="14"/>
    </row>
    <row r="19" spans="1:9" s="3" customFormat="1" x14ac:dyDescent="0.25">
      <c r="A19" s="57"/>
      <c r="B19" s="11"/>
      <c r="C19" s="58"/>
      <c r="D19" s="59"/>
      <c r="E19" s="59"/>
      <c r="F19" s="44"/>
      <c r="G19" s="14"/>
    </row>
    <row r="20" spans="1:9" x14ac:dyDescent="0.25">
      <c r="F20" s="60" t="s">
        <v>68</v>
      </c>
      <c r="G20" s="19"/>
    </row>
    <row r="21" spans="1:9" x14ac:dyDescent="0.25">
      <c r="F21" s="60" t="s">
        <v>15</v>
      </c>
      <c r="G21" s="20"/>
    </row>
    <row r="22" spans="1:9" x14ac:dyDescent="0.25">
      <c r="F22" s="60" t="s">
        <v>16</v>
      </c>
      <c r="G22" s="19"/>
      <c r="I22" s="23"/>
    </row>
    <row r="23" spans="1:9" x14ac:dyDescent="0.25">
      <c r="B23" s="24"/>
      <c r="F23" s="60" t="s">
        <v>69</v>
      </c>
      <c r="G23" s="18"/>
      <c r="I23" s="23"/>
    </row>
    <row r="24" spans="1:9" x14ac:dyDescent="0.25">
      <c r="B24" s="24"/>
      <c r="G24" s="18"/>
      <c r="I24" s="23"/>
    </row>
    <row r="25" spans="1:9" x14ac:dyDescent="0.15">
      <c r="A25" s="61" t="s">
        <v>70</v>
      </c>
      <c r="B25" s="24"/>
      <c r="G25" s="18"/>
      <c r="I25" s="23"/>
    </row>
    <row r="26" spans="1:9" x14ac:dyDescent="0.15">
      <c r="A26" s="61" t="s">
        <v>71</v>
      </c>
      <c r="B26" s="24"/>
      <c r="G26" s="18"/>
      <c r="I26" s="23"/>
    </row>
    <row r="27" spans="1:9" x14ac:dyDescent="0.25">
      <c r="B27" s="24"/>
      <c r="G27" s="18"/>
      <c r="I27" s="23"/>
    </row>
    <row r="28" spans="1:9" x14ac:dyDescent="0.25">
      <c r="B28" s="24"/>
      <c r="G28" s="18"/>
      <c r="I28" s="23"/>
    </row>
    <row r="29" spans="1:9" x14ac:dyDescent="0.25">
      <c r="B29" s="24"/>
      <c r="G29" s="18"/>
      <c r="I29" s="23"/>
    </row>
    <row r="1048556" spans="3:5" x14ac:dyDescent="0.25">
      <c r="C1048556" s="58"/>
      <c r="D1048556" s="59"/>
      <c r="E1048556" s="59"/>
    </row>
  </sheetData>
  <mergeCells count="3">
    <mergeCell ref="A1:G1"/>
    <mergeCell ref="B6:G6"/>
    <mergeCell ref="A9:H9"/>
  </mergeCells>
  <printOptions horizontalCentered="1"/>
  <pageMargins left="0.19685039370078741" right="0.19685039370078741" top="0.35433070866141736" bottom="0.35433070866141736" header="0.31496062992125984" footer="0.31496062992125984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7" workbookViewId="0">
      <selection activeCell="J21" sqref="J21"/>
    </sheetView>
  </sheetViews>
  <sheetFormatPr baseColWidth="10" defaultRowHeight="15" x14ac:dyDescent="0.25"/>
  <cols>
    <col min="1" max="1" width="13" style="21" customWidth="1"/>
    <col min="2" max="2" width="45.7109375" style="21" customWidth="1"/>
    <col min="3" max="3" width="8.7109375" style="21" customWidth="1"/>
    <col min="4" max="5" width="13.42578125" style="21" customWidth="1"/>
    <col min="6" max="6" width="15.28515625" style="21" customWidth="1"/>
    <col min="7" max="7" width="11.42578125" style="21"/>
    <col min="8" max="8" width="12" style="21" bestFit="1" customWidth="1"/>
    <col min="9" max="16384" width="11.42578125" style="21"/>
  </cols>
  <sheetData>
    <row r="1" spans="1:6" s="3" customFormat="1" ht="18.75" x14ac:dyDescent="0.25">
      <c r="A1" s="68" t="s">
        <v>0</v>
      </c>
      <c r="B1" s="68"/>
      <c r="C1" s="68"/>
      <c r="D1" s="68"/>
      <c r="E1" s="68"/>
      <c r="F1" s="68"/>
    </row>
    <row r="2" spans="1:6" s="3" customFormat="1" x14ac:dyDescent="0.25">
      <c r="F2" s="4"/>
    </row>
    <row r="3" spans="1:6" s="3" customFormat="1" x14ac:dyDescent="0.25">
      <c r="F3" s="4"/>
    </row>
    <row r="4" spans="1:6" s="3" customFormat="1" x14ac:dyDescent="0.25">
      <c r="F4" s="4"/>
    </row>
    <row r="5" spans="1:6" s="3" customFormat="1" x14ac:dyDescent="0.25">
      <c r="F5" s="4"/>
    </row>
    <row r="6" spans="1:6" s="3" customFormat="1" x14ac:dyDescent="0.25">
      <c r="F6" s="4"/>
    </row>
    <row r="7" spans="1:6" s="3" customFormat="1" x14ac:dyDescent="0.25">
      <c r="F7" s="4"/>
    </row>
    <row r="8" spans="1:6" s="3" customFormat="1" x14ac:dyDescent="0.25">
      <c r="F8" s="4"/>
    </row>
    <row r="9" spans="1:6" s="3" customFormat="1" ht="34.5" customHeight="1" x14ac:dyDescent="0.25">
      <c r="A9" s="3" t="s">
        <v>1</v>
      </c>
      <c r="B9" s="69" t="s">
        <v>60</v>
      </c>
      <c r="C9" s="69"/>
      <c r="D9" s="69"/>
      <c r="E9" s="69"/>
      <c r="F9" s="69"/>
    </row>
    <row r="10" spans="1:6" s="3" customFormat="1" x14ac:dyDescent="0.25">
      <c r="A10" s="3" t="s">
        <v>2</v>
      </c>
      <c r="B10" s="5" t="s">
        <v>39</v>
      </c>
      <c r="D10" s="5"/>
      <c r="F10" s="4"/>
    </row>
    <row r="11" spans="1:6" s="3" customFormat="1" ht="15.75" thickBot="1" x14ac:dyDescent="0.3">
      <c r="F11" s="4"/>
    </row>
    <row r="12" spans="1:6" s="3" customFormat="1" ht="22.5" customHeight="1" thickTop="1" x14ac:dyDescent="0.25">
      <c r="A12" s="72" t="s">
        <v>3</v>
      </c>
      <c r="B12" s="72"/>
      <c r="C12" s="72"/>
      <c r="D12" s="72"/>
      <c r="E12" s="72"/>
      <c r="F12" s="72"/>
    </row>
    <row r="13" spans="1:6" s="3" customFormat="1" ht="8.25" customHeight="1" thickBot="1" x14ac:dyDescent="0.3">
      <c r="A13" s="6"/>
      <c r="B13" s="6"/>
      <c r="C13" s="6"/>
      <c r="D13" s="6"/>
      <c r="E13" s="6"/>
      <c r="F13" s="6"/>
    </row>
    <row r="14" spans="1:6" s="3" customFormat="1" ht="16.5" thickTop="1" thickBot="1" x14ac:dyDescent="0.3">
      <c r="A14" s="7" t="s">
        <v>4</v>
      </c>
      <c r="B14" s="8" t="s">
        <v>5</v>
      </c>
      <c r="C14" s="9" t="s">
        <v>6</v>
      </c>
      <c r="D14" s="9" t="s">
        <v>7</v>
      </c>
      <c r="E14" s="9" t="s">
        <v>8</v>
      </c>
      <c r="F14" s="9" t="s">
        <v>9</v>
      </c>
    </row>
    <row r="15" spans="1:6" s="3" customFormat="1" ht="15.75" thickTop="1" x14ac:dyDescent="0.25">
      <c r="A15" s="10"/>
      <c r="B15" s="10"/>
      <c r="C15" s="10"/>
      <c r="D15" s="10"/>
      <c r="E15" s="10"/>
      <c r="F15" s="10"/>
    </row>
    <row r="16" spans="1:6" s="3" customFormat="1" ht="15.75" x14ac:dyDescent="0.25">
      <c r="A16" s="15"/>
      <c r="B16" s="39" t="s">
        <v>23</v>
      </c>
      <c r="C16" s="15"/>
      <c r="D16" s="15"/>
      <c r="E16" s="15"/>
      <c r="F16" s="15"/>
    </row>
    <row r="17" spans="1:8" s="3" customFormat="1" ht="33.75" x14ac:dyDescent="0.25">
      <c r="A17" s="12" t="s">
        <v>10</v>
      </c>
      <c r="B17" s="13" t="s">
        <v>54</v>
      </c>
      <c r="C17" s="16" t="s">
        <v>11</v>
      </c>
      <c r="D17" s="17" t="e">
        <f>#REF!</f>
        <v>#REF!</v>
      </c>
      <c r="E17" s="18">
        <f>+'EST. MCDO'!G22</f>
        <v>15.36</v>
      </c>
      <c r="F17" s="18" t="e">
        <f>+D17*E17</f>
        <v>#REF!</v>
      </c>
    </row>
    <row r="18" spans="1:8" s="3" customFormat="1" ht="33.75" x14ac:dyDescent="0.25">
      <c r="A18" s="12" t="s">
        <v>17</v>
      </c>
      <c r="B18" s="13" t="s">
        <v>35</v>
      </c>
      <c r="C18" s="45" t="s">
        <v>11</v>
      </c>
      <c r="D18" s="43" t="e">
        <f>+#REF!</f>
        <v>#REF!</v>
      </c>
      <c r="E18" s="18">
        <f>+'EST. MCDO'!G23</f>
        <v>15.66</v>
      </c>
      <c r="F18" s="18" t="e">
        <f>+D18*E18</f>
        <v>#REF!</v>
      </c>
    </row>
    <row r="19" spans="1:8" s="3" customFormat="1" ht="67.5" x14ac:dyDescent="0.25">
      <c r="A19" s="12" t="s">
        <v>12</v>
      </c>
      <c r="B19" s="13" t="s">
        <v>55</v>
      </c>
      <c r="C19" s="16" t="s">
        <v>13</v>
      </c>
      <c r="D19" s="17" t="e">
        <f>+#REF!</f>
        <v>#REF!</v>
      </c>
      <c r="E19" s="18">
        <f>+'EST. MCDO'!G24</f>
        <v>3092.3</v>
      </c>
      <c r="F19" s="18" t="e">
        <f>+D19*E19</f>
        <v>#REF!</v>
      </c>
    </row>
    <row r="20" spans="1:8" s="3" customFormat="1" x14ac:dyDescent="0.25">
      <c r="A20" s="12"/>
      <c r="B20" s="40" t="s">
        <v>56</v>
      </c>
      <c r="C20" s="16"/>
      <c r="D20" s="17"/>
      <c r="E20" s="18"/>
      <c r="F20" s="19" t="e">
        <f>SUM(F17:F19)</f>
        <v>#REF!</v>
      </c>
    </row>
    <row r="21" spans="1:8" s="3" customFormat="1" x14ac:dyDescent="0.25">
      <c r="A21" s="21"/>
      <c r="B21" s="39" t="s">
        <v>46</v>
      </c>
      <c r="C21" s="21"/>
      <c r="D21" s="50"/>
      <c r="E21" s="51"/>
      <c r="F21" s="52"/>
    </row>
    <row r="22" spans="1:8" s="3" customFormat="1" ht="56.25" x14ac:dyDescent="0.25">
      <c r="A22" s="21" t="s">
        <v>47</v>
      </c>
      <c r="B22" s="13" t="s">
        <v>48</v>
      </c>
      <c r="C22" s="48" t="s">
        <v>11</v>
      </c>
      <c r="D22" s="50" t="e">
        <f>+#REF!</f>
        <v>#REF!</v>
      </c>
      <c r="E22" s="18">
        <f>+'EST.MCDO. PIN.'!G22</f>
        <v>137.6</v>
      </c>
      <c r="F22" s="18" t="e">
        <f>+D22*E22</f>
        <v>#REF!</v>
      </c>
    </row>
    <row r="23" spans="1:8" s="3" customFormat="1" x14ac:dyDescent="0.25">
      <c r="A23" s="21"/>
      <c r="B23" s="40" t="s">
        <v>49</v>
      </c>
      <c r="C23" s="21"/>
      <c r="D23" s="50"/>
      <c r="E23" s="51"/>
      <c r="F23" s="53" t="e">
        <f>SUM(F22:F22)</f>
        <v>#REF!</v>
      </c>
    </row>
    <row r="24" spans="1:8" s="3" customFormat="1" x14ac:dyDescent="0.25">
      <c r="A24" s="12"/>
      <c r="B24" s="11"/>
      <c r="C24" s="16"/>
      <c r="D24" s="17"/>
      <c r="E24" s="18"/>
      <c r="F24" s="38"/>
    </row>
    <row r="25" spans="1:8" s="3" customFormat="1" x14ac:dyDescent="0.25">
      <c r="A25" s="12"/>
      <c r="B25" s="11"/>
      <c r="C25" s="16"/>
      <c r="D25" s="17"/>
      <c r="E25" s="18"/>
      <c r="F25" s="20"/>
    </row>
    <row r="26" spans="1:8" x14ac:dyDescent="0.25">
      <c r="E26" s="22" t="s">
        <v>14</v>
      </c>
      <c r="F26" s="19" t="e">
        <f>+F20+F23</f>
        <v>#REF!</v>
      </c>
    </row>
    <row r="27" spans="1:8" x14ac:dyDescent="0.25">
      <c r="E27" s="22" t="s">
        <v>15</v>
      </c>
      <c r="F27" s="20" t="e">
        <f>+F26*0.16</f>
        <v>#REF!</v>
      </c>
    </row>
    <row r="28" spans="1:8" x14ac:dyDescent="0.25">
      <c r="E28" s="22" t="s">
        <v>16</v>
      </c>
      <c r="F28" s="19" t="e">
        <f>+F26+F27</f>
        <v>#REF!</v>
      </c>
      <c r="H28" s="23"/>
    </row>
    <row r="29" spans="1:8" x14ac:dyDescent="0.25">
      <c r="E29" s="22"/>
      <c r="F29" s="38"/>
      <c r="H29" s="23"/>
    </row>
    <row r="30" spans="1:8" x14ac:dyDescent="0.25">
      <c r="E30" s="22"/>
      <c r="F30" s="38"/>
      <c r="H30" s="23"/>
    </row>
    <row r="31" spans="1:8" x14ac:dyDescent="0.25">
      <c r="E31" s="22"/>
      <c r="F31" s="38"/>
      <c r="H31" s="23"/>
    </row>
    <row r="32" spans="1:8" x14ac:dyDescent="0.25">
      <c r="E32" s="22"/>
      <c r="F32" s="38"/>
      <c r="H32" s="23"/>
    </row>
    <row r="33" spans="1:8" x14ac:dyDescent="0.25">
      <c r="E33" s="22"/>
      <c r="F33" s="38"/>
      <c r="H33" s="23"/>
    </row>
    <row r="34" spans="1:8" x14ac:dyDescent="0.25">
      <c r="E34" s="22"/>
      <c r="F34" s="38"/>
      <c r="H34" s="23"/>
    </row>
    <row r="35" spans="1:8" x14ac:dyDescent="0.25">
      <c r="E35" s="22"/>
      <c r="F35" s="38"/>
      <c r="H35" s="23"/>
    </row>
    <row r="36" spans="1:8" x14ac:dyDescent="0.25">
      <c r="E36" s="22"/>
      <c r="F36" s="38"/>
      <c r="H36" s="23"/>
    </row>
    <row r="37" spans="1:8" x14ac:dyDescent="0.25">
      <c r="E37" s="22"/>
      <c r="F37" s="38"/>
      <c r="H37" s="23"/>
    </row>
    <row r="38" spans="1:8" x14ac:dyDescent="0.25">
      <c r="E38" s="22"/>
      <c r="F38" s="38"/>
      <c r="H38" s="23"/>
    </row>
    <row r="39" spans="1:8" x14ac:dyDescent="0.25">
      <c r="E39" s="22"/>
      <c r="F39" s="38"/>
      <c r="H39" s="23"/>
    </row>
    <row r="40" spans="1:8" x14ac:dyDescent="0.25">
      <c r="E40" s="22"/>
      <c r="F40" s="38"/>
      <c r="H40" s="23"/>
    </row>
    <row r="41" spans="1:8" x14ac:dyDescent="0.25">
      <c r="B41" s="24"/>
      <c r="F41" s="18"/>
      <c r="H41" s="25"/>
    </row>
    <row r="42" spans="1:8" x14ac:dyDescent="0.25">
      <c r="F42" s="18"/>
    </row>
    <row r="43" spans="1:8" x14ac:dyDescent="0.2">
      <c r="A43" s="71" t="s">
        <v>37</v>
      </c>
      <c r="B43" s="71"/>
      <c r="C43" s="71"/>
      <c r="E43" s="71" t="s">
        <v>31</v>
      </c>
      <c r="F43" s="71"/>
    </row>
    <row r="44" spans="1:8" x14ac:dyDescent="0.2">
      <c r="A44" s="71" t="s">
        <v>38</v>
      </c>
      <c r="B44" s="71"/>
      <c r="C44" s="71"/>
      <c r="E44" s="71" t="s">
        <v>30</v>
      </c>
      <c r="F44" s="71"/>
    </row>
  </sheetData>
  <mergeCells count="7">
    <mergeCell ref="A44:C44"/>
    <mergeCell ref="E44:F44"/>
    <mergeCell ref="A1:F1"/>
    <mergeCell ref="B9:F9"/>
    <mergeCell ref="A12:F12"/>
    <mergeCell ref="A43:C43"/>
    <mergeCell ref="E43:F43"/>
  </mergeCells>
  <conditionalFormatting sqref="E43:E44">
    <cfRule type="cellIs" dxfId="0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1" sqref="B11:F11"/>
    </sheetView>
  </sheetViews>
  <sheetFormatPr baseColWidth="10" defaultRowHeight="11.25" x14ac:dyDescent="0.25"/>
  <cols>
    <col min="1" max="1" width="10.85546875" style="27" customWidth="1"/>
    <col min="2" max="2" width="35.85546875" style="27" customWidth="1"/>
    <col min="3" max="3" width="7.42578125" style="27" customWidth="1"/>
    <col min="4" max="4" width="10.42578125" style="27" customWidth="1"/>
    <col min="5" max="5" width="12.85546875" style="27" customWidth="1"/>
    <col min="6" max="6" width="14.28515625" style="27" customWidth="1"/>
    <col min="7" max="7" width="13.7109375" style="27" customWidth="1"/>
    <col min="8" max="16384" width="11.42578125" style="27"/>
  </cols>
  <sheetData>
    <row r="1" spans="1:7" ht="15.75" x14ac:dyDescent="0.25">
      <c r="A1" s="73" t="s">
        <v>0</v>
      </c>
      <c r="B1" s="73"/>
      <c r="C1" s="73"/>
      <c r="D1" s="73"/>
      <c r="E1" s="73"/>
      <c r="F1" s="73"/>
      <c r="G1" s="73"/>
    </row>
    <row r="2" spans="1:7" x14ac:dyDescent="0.25">
      <c r="G2" s="28"/>
    </row>
    <row r="11" spans="1:7" ht="35.25" customHeight="1" x14ac:dyDescent="0.25">
      <c r="A11" s="29" t="s">
        <v>1</v>
      </c>
      <c r="B11" s="74" t="str">
        <f>+PAVIMENTACIÓN!B9</f>
        <v>REHABILITACIÓN DE CALLES CON PAVIMENTACIÓN, EN LUIS MOYA, VARIAS LOCALIDADES, ASENTAMIENTOS VARIOS, EN 12 CALLES CON  MEZCLA ASFÁLTICA PARA BENEFICIO DE LOS HABITANTES.</v>
      </c>
      <c r="C11" s="74"/>
      <c r="D11" s="74"/>
      <c r="E11" s="74"/>
      <c r="F11" s="74"/>
    </row>
    <row r="12" spans="1:7" x14ac:dyDescent="0.25">
      <c r="A12" s="29" t="s">
        <v>2</v>
      </c>
      <c r="B12" s="30" t="e">
        <f>+#REF!</f>
        <v>#REF!</v>
      </c>
      <c r="C12" s="30"/>
      <c r="D12" s="30"/>
      <c r="E12" s="30"/>
      <c r="F12" s="30"/>
    </row>
    <row r="13" spans="1:7" ht="12" thickBot="1" x14ac:dyDescent="0.3">
      <c r="A13" s="31"/>
    </row>
    <row r="14" spans="1:7" ht="12" thickTop="1" x14ac:dyDescent="0.25">
      <c r="A14" s="32"/>
      <c r="B14" s="32"/>
      <c r="C14" s="32"/>
      <c r="D14" s="32"/>
      <c r="E14" s="32"/>
      <c r="F14" s="32"/>
      <c r="G14" s="32"/>
    </row>
    <row r="15" spans="1:7" customFormat="1" ht="15" x14ac:dyDescent="0.25">
      <c r="A15" s="70" t="s">
        <v>19</v>
      </c>
      <c r="B15" s="70"/>
      <c r="C15" s="70"/>
      <c r="D15" s="70"/>
      <c r="E15" s="70"/>
      <c r="F15" s="70"/>
      <c r="G15" s="70"/>
    </row>
    <row r="16" spans="1:7" customFormat="1" ht="15.75" thickBot="1" x14ac:dyDescent="0.3">
      <c r="A16" s="26"/>
      <c r="B16" s="26"/>
      <c r="C16" s="26"/>
      <c r="D16" s="26"/>
      <c r="E16" s="26"/>
      <c r="F16" s="26"/>
    </row>
    <row r="17" spans="1:7" customFormat="1" ht="16.5" customHeight="1" thickTop="1" thickBot="1" x14ac:dyDescent="0.3">
      <c r="A17" s="75" t="s">
        <v>4</v>
      </c>
      <c r="B17" s="75" t="s">
        <v>5</v>
      </c>
      <c r="C17" s="75" t="s">
        <v>6</v>
      </c>
      <c r="D17" s="78" t="s">
        <v>42</v>
      </c>
      <c r="E17" s="79"/>
      <c r="F17" s="80"/>
      <c r="G17" s="81" t="s">
        <v>20</v>
      </c>
    </row>
    <row r="18" spans="1:7" customFormat="1" ht="16.5" thickTop="1" thickBot="1" x14ac:dyDescent="0.3">
      <c r="A18" s="76"/>
      <c r="B18" s="76"/>
      <c r="C18" s="76"/>
      <c r="D18" s="78" t="s">
        <v>21</v>
      </c>
      <c r="E18" s="79"/>
      <c r="F18" s="80"/>
      <c r="G18" s="82"/>
    </row>
    <row r="19" spans="1:7" customFormat="1" ht="35.25" thickTop="1" thickBot="1" x14ac:dyDescent="0.3">
      <c r="A19" s="77"/>
      <c r="B19" s="77"/>
      <c r="C19" s="77"/>
      <c r="D19" s="33" t="s">
        <v>22</v>
      </c>
      <c r="E19" s="33" t="s">
        <v>36</v>
      </c>
      <c r="F19" s="33" t="s">
        <v>53</v>
      </c>
      <c r="G19" s="83"/>
    </row>
    <row r="20" spans="1:7" ht="12" thickTop="1" x14ac:dyDescent="0.25"/>
    <row r="21" spans="1:7" x14ac:dyDescent="0.25">
      <c r="B21" s="34" t="s">
        <v>23</v>
      </c>
    </row>
    <row r="22" spans="1:7" ht="56.25" x14ac:dyDescent="0.25">
      <c r="A22" s="12" t="s">
        <v>10</v>
      </c>
      <c r="B22" s="13" t="s">
        <v>24</v>
      </c>
      <c r="C22" s="1" t="s">
        <v>11</v>
      </c>
      <c r="D22" s="47">
        <v>16.7</v>
      </c>
      <c r="E22" s="47">
        <v>13.74</v>
      </c>
      <c r="F22" s="47">
        <v>15.65</v>
      </c>
      <c r="G22" s="35">
        <f>ROUND(AVERAGE(D22:F22),2)</f>
        <v>15.36</v>
      </c>
    </row>
    <row r="23" spans="1:7" ht="45" x14ac:dyDescent="0.25">
      <c r="A23" s="12" t="s">
        <v>17</v>
      </c>
      <c r="B23" s="13" t="s">
        <v>25</v>
      </c>
      <c r="C23" s="1" t="s">
        <v>11</v>
      </c>
      <c r="D23" s="14">
        <v>18</v>
      </c>
      <c r="E23" s="14">
        <v>13.74</v>
      </c>
      <c r="F23" s="14">
        <v>15.24</v>
      </c>
      <c r="G23" s="35">
        <f t="shared" ref="G23:G24" si="0">ROUND(AVERAGE(D23:F23),2)</f>
        <v>15.66</v>
      </c>
    </row>
    <row r="24" spans="1:7" ht="78.75" x14ac:dyDescent="0.25">
      <c r="A24" s="12" t="s">
        <v>26</v>
      </c>
      <c r="B24" s="13" t="s">
        <v>27</v>
      </c>
      <c r="C24" s="1" t="s">
        <v>13</v>
      </c>
      <c r="D24" s="47">
        <v>3257.5</v>
      </c>
      <c r="E24" s="47">
        <v>2945.59</v>
      </c>
      <c r="F24" s="47">
        <v>3073.8</v>
      </c>
      <c r="G24" s="35">
        <f t="shared" si="0"/>
        <v>3092.3</v>
      </c>
    </row>
    <row r="25" spans="1:7" x14ac:dyDescent="0.25">
      <c r="B25" s="36"/>
      <c r="C25" s="2"/>
      <c r="D25" s="37"/>
      <c r="E25" s="37"/>
      <c r="F25" s="37"/>
      <c r="G25" s="37"/>
    </row>
    <row r="26" spans="1:7" x14ac:dyDescent="0.25">
      <c r="B26" s="36"/>
      <c r="C26" s="2"/>
      <c r="D26" s="37"/>
      <c r="E26" s="37"/>
      <c r="F26" s="37"/>
      <c r="G26" s="37"/>
    </row>
    <row r="27" spans="1:7" ht="33.75" x14ac:dyDescent="0.25">
      <c r="B27" s="36" t="s">
        <v>40</v>
      </c>
      <c r="C27" s="2"/>
      <c r="D27" s="37"/>
      <c r="E27" s="37"/>
      <c r="F27" s="37"/>
      <c r="G27" s="37"/>
    </row>
    <row r="28" spans="1:7" ht="33.75" x14ac:dyDescent="0.25">
      <c r="B28" s="36" t="s">
        <v>28</v>
      </c>
      <c r="C28" s="2"/>
      <c r="D28" s="37"/>
      <c r="E28" s="37"/>
      <c r="F28" s="37"/>
      <c r="G28" s="37"/>
    </row>
    <row r="29" spans="1:7" x14ac:dyDescent="0.25">
      <c r="B29" s="30" t="s">
        <v>29</v>
      </c>
      <c r="C29" s="2"/>
      <c r="D29" s="37"/>
      <c r="E29" s="37"/>
      <c r="F29" s="37"/>
      <c r="G29" s="37"/>
    </row>
    <row r="30" spans="1:7" x14ac:dyDescent="0.25">
      <c r="B30" s="36"/>
      <c r="C30" s="2"/>
      <c r="D30" s="37"/>
      <c r="E30" s="37"/>
      <c r="F30" s="37"/>
      <c r="G30" s="37"/>
    </row>
    <row r="31" spans="1:7" x14ac:dyDescent="0.25">
      <c r="B31" s="36"/>
      <c r="C31" s="2"/>
      <c r="D31" s="37"/>
      <c r="E31" s="37"/>
      <c r="F31" s="37"/>
      <c r="G31" s="37"/>
    </row>
    <row r="32" spans="1:7" x14ac:dyDescent="0.25">
      <c r="B32" s="36"/>
      <c r="C32" s="2"/>
      <c r="D32" s="37"/>
      <c r="E32" s="37"/>
      <c r="F32" s="37"/>
      <c r="G32" s="37"/>
    </row>
  </sheetData>
  <mergeCells count="9"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22" sqref="B22"/>
    </sheetView>
  </sheetViews>
  <sheetFormatPr baseColWidth="10" defaultRowHeight="11.25" x14ac:dyDescent="0.25"/>
  <cols>
    <col min="1" max="1" width="10.85546875" style="27" customWidth="1"/>
    <col min="2" max="2" width="35.85546875" style="27" customWidth="1"/>
    <col min="3" max="3" width="7.42578125" style="27" customWidth="1"/>
    <col min="4" max="4" width="10.42578125" style="27" customWidth="1"/>
    <col min="5" max="5" width="12.85546875" style="27" customWidth="1"/>
    <col min="6" max="6" width="15.28515625" style="27" customWidth="1"/>
    <col min="7" max="7" width="13.7109375" style="27" customWidth="1"/>
    <col min="8" max="16384" width="11.42578125" style="27"/>
  </cols>
  <sheetData>
    <row r="1" spans="1:7" ht="15.75" x14ac:dyDescent="0.25">
      <c r="A1" s="73" t="s">
        <v>0</v>
      </c>
      <c r="B1" s="73"/>
      <c r="C1" s="73"/>
      <c r="D1" s="73"/>
      <c r="E1" s="73"/>
      <c r="F1" s="73"/>
      <c r="G1" s="73"/>
    </row>
    <row r="2" spans="1:7" x14ac:dyDescent="0.25">
      <c r="G2" s="28"/>
    </row>
    <row r="11" spans="1:7" ht="35.25" customHeight="1" x14ac:dyDescent="0.25">
      <c r="A11" s="29" t="s">
        <v>1</v>
      </c>
      <c r="B11" s="74" t="str">
        <f>+PAVIMENTACIÓN!B9</f>
        <v>REHABILITACIÓN DE CALLES CON PAVIMENTACIÓN, EN LUIS MOYA, VARIAS LOCALIDADES, ASENTAMIENTOS VARIOS, EN 12 CALLES CON  MEZCLA ASFÁLTICA PARA BENEFICIO DE LOS HABITANTES.</v>
      </c>
      <c r="C11" s="74"/>
      <c r="D11" s="74"/>
      <c r="E11" s="74"/>
      <c r="F11" s="74"/>
    </row>
    <row r="12" spans="1:7" x14ac:dyDescent="0.25">
      <c r="A12" s="29" t="s">
        <v>2</v>
      </c>
      <c r="B12" s="30" t="e">
        <f>+#REF!</f>
        <v>#REF!</v>
      </c>
      <c r="C12" s="30"/>
      <c r="D12" s="30"/>
      <c r="E12" s="30"/>
      <c r="F12" s="30"/>
    </row>
    <row r="13" spans="1:7" ht="12" thickBot="1" x14ac:dyDescent="0.3">
      <c r="A13" s="31"/>
    </row>
    <row r="14" spans="1:7" ht="12" thickTop="1" x14ac:dyDescent="0.25">
      <c r="A14" s="32"/>
      <c r="B14" s="32"/>
      <c r="C14" s="32"/>
      <c r="D14" s="32"/>
      <c r="E14" s="32"/>
      <c r="F14" s="32"/>
      <c r="G14" s="32"/>
    </row>
    <row r="15" spans="1:7" customFormat="1" ht="15" x14ac:dyDescent="0.25">
      <c r="A15" s="70" t="s">
        <v>19</v>
      </c>
      <c r="B15" s="70"/>
      <c r="C15" s="70"/>
      <c r="D15" s="70"/>
      <c r="E15" s="70"/>
      <c r="F15" s="70"/>
      <c r="G15" s="70"/>
    </row>
    <row r="16" spans="1:7" customFormat="1" ht="15.75" thickBot="1" x14ac:dyDescent="0.3">
      <c r="A16" s="26"/>
      <c r="B16" s="26"/>
      <c r="C16" s="26"/>
      <c r="D16" s="26"/>
      <c r="E16" s="26"/>
      <c r="F16" s="26"/>
    </row>
    <row r="17" spans="1:7" customFormat="1" ht="16.5" customHeight="1" thickTop="1" thickBot="1" x14ac:dyDescent="0.3">
      <c r="A17" s="75" t="s">
        <v>4</v>
      </c>
      <c r="B17" s="75" t="s">
        <v>5</v>
      </c>
      <c r="C17" s="75" t="s">
        <v>6</v>
      </c>
      <c r="D17" s="78" t="s">
        <v>42</v>
      </c>
      <c r="E17" s="79"/>
      <c r="F17" s="80"/>
      <c r="G17" s="81" t="s">
        <v>20</v>
      </c>
    </row>
    <row r="18" spans="1:7" customFormat="1" ht="16.5" thickTop="1" thickBot="1" x14ac:dyDescent="0.3">
      <c r="A18" s="76"/>
      <c r="B18" s="76"/>
      <c r="C18" s="76"/>
      <c r="D18" s="78" t="s">
        <v>21</v>
      </c>
      <c r="E18" s="79"/>
      <c r="F18" s="80"/>
      <c r="G18" s="82"/>
    </row>
    <row r="19" spans="1:7" customFormat="1" ht="16.5" thickTop="1" thickBot="1" x14ac:dyDescent="0.3">
      <c r="A19" s="77"/>
      <c r="B19" s="77"/>
      <c r="C19" s="77"/>
      <c r="D19" s="33"/>
      <c r="E19" s="33"/>
      <c r="F19" s="33"/>
      <c r="G19" s="83"/>
    </row>
    <row r="20" spans="1:7" ht="12" thickTop="1" x14ac:dyDescent="0.25"/>
    <row r="21" spans="1:7" x14ac:dyDescent="0.25">
      <c r="B21" s="34" t="s">
        <v>50</v>
      </c>
    </row>
    <row r="22" spans="1:7" ht="56.25" x14ac:dyDescent="0.25">
      <c r="A22" s="21" t="s">
        <v>47</v>
      </c>
      <c r="B22" s="13" t="s">
        <v>51</v>
      </c>
      <c r="C22" s="48" t="s">
        <v>11</v>
      </c>
      <c r="D22" s="47">
        <v>115</v>
      </c>
      <c r="E22" s="47">
        <v>125</v>
      </c>
      <c r="F22" s="47">
        <v>140</v>
      </c>
      <c r="G22" s="35">
        <f>ROUND(AVERAGE(D22:F22),2)</f>
        <v>126.67</v>
      </c>
    </row>
    <row r="23" spans="1:7" ht="12.75" x14ac:dyDescent="0.25">
      <c r="A23" s="12"/>
      <c r="B23" s="13"/>
      <c r="C23" s="1"/>
      <c r="D23" s="14"/>
      <c r="E23" s="14"/>
      <c r="F23" s="14"/>
      <c r="G23" s="35"/>
    </row>
    <row r="24" spans="1:7" ht="12.75" x14ac:dyDescent="0.25">
      <c r="A24" s="12"/>
      <c r="B24" s="13"/>
      <c r="C24" s="1"/>
      <c r="D24" s="47"/>
      <c r="E24" s="47"/>
      <c r="F24" s="47"/>
      <c r="G24" s="35"/>
    </row>
    <row r="25" spans="1:7" x14ac:dyDescent="0.25">
      <c r="B25" s="36"/>
      <c r="C25" s="2"/>
      <c r="D25" s="37"/>
      <c r="E25" s="37"/>
      <c r="F25" s="37"/>
      <c r="G25" s="37"/>
    </row>
    <row r="26" spans="1:7" x14ac:dyDescent="0.25">
      <c r="B26" s="36"/>
      <c r="C26" s="2"/>
      <c r="D26" s="37"/>
      <c r="E26" s="37"/>
      <c r="F26" s="37"/>
      <c r="G26" s="37"/>
    </row>
    <row r="27" spans="1:7" ht="33.75" x14ac:dyDescent="0.25">
      <c r="B27" s="36" t="s">
        <v>40</v>
      </c>
      <c r="C27" s="2"/>
      <c r="D27" s="37"/>
      <c r="E27" s="37"/>
      <c r="F27" s="37"/>
      <c r="G27" s="37"/>
    </row>
    <row r="28" spans="1:7" x14ac:dyDescent="0.25">
      <c r="B28" s="30" t="s">
        <v>29</v>
      </c>
      <c r="C28" s="2"/>
      <c r="D28" s="37"/>
      <c r="E28" s="37"/>
      <c r="F28" s="37"/>
      <c r="G28" s="37"/>
    </row>
    <row r="29" spans="1:7" x14ac:dyDescent="0.25">
      <c r="B29" s="36"/>
      <c r="C29" s="2"/>
      <c r="D29" s="37"/>
      <c r="E29" s="37"/>
      <c r="F29" s="37"/>
      <c r="G29" s="37"/>
    </row>
    <row r="30" spans="1:7" x14ac:dyDescent="0.25">
      <c r="B30" s="36"/>
      <c r="C30" s="2"/>
      <c r="D30" s="37"/>
      <c r="E30" s="37"/>
      <c r="F30" s="37"/>
      <c r="G30" s="37"/>
    </row>
    <row r="31" spans="1:7" x14ac:dyDescent="0.25">
      <c r="B31" s="36"/>
      <c r="C31" s="2"/>
      <c r="D31" s="37"/>
      <c r="E31" s="37"/>
      <c r="F31" s="37"/>
      <c r="G31" s="37"/>
    </row>
  </sheetData>
  <mergeCells count="9"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1" sqref="B11:F11"/>
    </sheetView>
  </sheetViews>
  <sheetFormatPr baseColWidth="10" defaultRowHeight="11.25" x14ac:dyDescent="0.25"/>
  <cols>
    <col min="1" max="1" width="10.85546875" style="27" customWidth="1"/>
    <col min="2" max="2" width="35.85546875" style="27" customWidth="1"/>
    <col min="3" max="3" width="7.42578125" style="27" customWidth="1"/>
    <col min="4" max="4" width="10.42578125" style="27" customWidth="1"/>
    <col min="5" max="5" width="12.85546875" style="27" customWidth="1"/>
    <col min="6" max="6" width="11.42578125" style="27" customWidth="1"/>
    <col min="7" max="7" width="13.7109375" style="27" customWidth="1"/>
    <col min="8" max="16384" width="11.42578125" style="27"/>
  </cols>
  <sheetData>
    <row r="1" spans="1:7" ht="15.75" x14ac:dyDescent="0.25">
      <c r="A1" s="73" t="s">
        <v>0</v>
      </c>
      <c r="B1" s="73"/>
      <c r="C1" s="73"/>
      <c r="D1" s="73"/>
      <c r="E1" s="73"/>
      <c r="F1" s="73"/>
      <c r="G1" s="73"/>
    </row>
    <row r="2" spans="1:7" x14ac:dyDescent="0.25">
      <c r="G2" s="28"/>
    </row>
    <row r="11" spans="1:7" ht="36" customHeight="1" x14ac:dyDescent="0.25">
      <c r="A11" s="29" t="s">
        <v>1</v>
      </c>
      <c r="B11" s="74" t="str">
        <f>+PAVIMENTACIÓN!B9</f>
        <v>REHABILITACIÓN DE CALLES CON PAVIMENTACIÓN, EN LUIS MOYA, VARIAS LOCALIDADES, ASENTAMIENTOS VARIOS, EN 12 CALLES CON  MEZCLA ASFÁLTICA PARA BENEFICIO DE LOS HABITANTES.</v>
      </c>
      <c r="C11" s="74"/>
      <c r="D11" s="74"/>
      <c r="E11" s="74"/>
      <c r="F11" s="74"/>
    </row>
    <row r="12" spans="1:7" x14ac:dyDescent="0.25">
      <c r="A12" s="29" t="s">
        <v>2</v>
      </c>
      <c r="B12" s="30" t="str">
        <f>PAVIMENTACIÓN!B10</f>
        <v>LUIS MOYA, ZAC.</v>
      </c>
      <c r="C12" s="30"/>
      <c r="D12" s="30"/>
      <c r="E12" s="30"/>
      <c r="F12" s="30"/>
    </row>
    <row r="13" spans="1:7" ht="12" thickBot="1" x14ac:dyDescent="0.3">
      <c r="A13" s="31"/>
    </row>
    <row r="14" spans="1:7" ht="12" thickTop="1" x14ac:dyDescent="0.25">
      <c r="A14" s="32"/>
      <c r="B14" s="32"/>
      <c r="C14" s="32"/>
      <c r="D14" s="32"/>
      <c r="E14" s="32"/>
      <c r="F14" s="32"/>
      <c r="G14" s="32"/>
    </row>
    <row r="15" spans="1:7" customFormat="1" ht="15" x14ac:dyDescent="0.25">
      <c r="A15" s="70" t="s">
        <v>19</v>
      </c>
      <c r="B15" s="70"/>
      <c r="C15" s="70"/>
      <c r="D15" s="70"/>
      <c r="E15" s="70"/>
      <c r="F15" s="70"/>
      <c r="G15" s="70"/>
    </row>
    <row r="16" spans="1:7" customFormat="1" ht="15.75" thickBot="1" x14ac:dyDescent="0.3">
      <c r="A16" s="26"/>
      <c r="B16" s="26"/>
      <c r="C16" s="26"/>
      <c r="D16" s="26"/>
      <c r="E16" s="26"/>
      <c r="F16" s="26"/>
    </row>
    <row r="17" spans="1:7" customFormat="1" ht="16.5" thickTop="1" thickBot="1" x14ac:dyDescent="0.3">
      <c r="A17" s="75" t="s">
        <v>4</v>
      </c>
      <c r="B17" s="75" t="s">
        <v>5</v>
      </c>
      <c r="C17" s="75" t="s">
        <v>6</v>
      </c>
      <c r="D17" s="78" t="s">
        <v>42</v>
      </c>
      <c r="E17" s="79"/>
      <c r="F17" s="80"/>
      <c r="G17" s="81" t="s">
        <v>20</v>
      </c>
    </row>
    <row r="18" spans="1:7" customFormat="1" ht="16.5" thickTop="1" thickBot="1" x14ac:dyDescent="0.3">
      <c r="A18" s="76"/>
      <c r="B18" s="76"/>
      <c r="C18" s="76"/>
      <c r="D18" s="78" t="s">
        <v>21</v>
      </c>
      <c r="E18" s="79"/>
      <c r="F18" s="80"/>
      <c r="G18" s="82"/>
    </row>
    <row r="19" spans="1:7" customFormat="1" ht="46.5" thickTop="1" thickBot="1" x14ac:dyDescent="0.3">
      <c r="A19" s="77"/>
      <c r="B19" s="77"/>
      <c r="C19" s="77"/>
      <c r="D19" s="33" t="s">
        <v>59</v>
      </c>
      <c r="E19" s="33" t="s">
        <v>57</v>
      </c>
      <c r="F19" s="33" t="s">
        <v>58</v>
      </c>
      <c r="G19" s="83"/>
    </row>
    <row r="20" spans="1:7" ht="12" thickTop="1" x14ac:dyDescent="0.25"/>
    <row r="21" spans="1:7" x14ac:dyDescent="0.25">
      <c r="B21" s="34" t="s">
        <v>50</v>
      </c>
    </row>
    <row r="22" spans="1:7" ht="56.25" x14ac:dyDescent="0.25">
      <c r="A22" s="21" t="s">
        <v>47</v>
      </c>
      <c r="B22" s="13" t="s">
        <v>51</v>
      </c>
      <c r="C22" s="48" t="s">
        <v>11</v>
      </c>
      <c r="D22" s="47">
        <v>141.88999999999999</v>
      </c>
      <c r="E22" s="47">
        <v>145.79</v>
      </c>
      <c r="F22" s="47">
        <v>125.11</v>
      </c>
      <c r="G22" s="35">
        <f>ROUND(AVERAGE(D22:F22),2)</f>
        <v>137.6</v>
      </c>
    </row>
    <row r="23" spans="1:7" ht="12.75" x14ac:dyDescent="0.25">
      <c r="A23" s="12"/>
      <c r="B23" s="13"/>
      <c r="C23" s="1"/>
      <c r="D23" s="14"/>
      <c r="E23" s="14"/>
      <c r="F23" s="14"/>
      <c r="G23" s="35"/>
    </row>
    <row r="24" spans="1:7" ht="12.75" x14ac:dyDescent="0.25">
      <c r="A24" s="12"/>
      <c r="B24" s="13"/>
      <c r="C24" s="1"/>
      <c r="D24" s="47"/>
      <c r="E24" s="47"/>
      <c r="F24" s="47"/>
      <c r="G24" s="35"/>
    </row>
    <row r="25" spans="1:7" x14ac:dyDescent="0.25">
      <c r="B25" s="36"/>
      <c r="C25" s="2"/>
      <c r="D25" s="37"/>
      <c r="E25" s="37"/>
      <c r="F25" s="37"/>
      <c r="G25" s="37"/>
    </row>
    <row r="26" spans="1:7" ht="33.75" x14ac:dyDescent="0.25">
      <c r="B26" s="36" t="s">
        <v>40</v>
      </c>
      <c r="C26" s="2"/>
      <c r="D26" s="37"/>
      <c r="E26" s="37"/>
      <c r="F26" s="37"/>
      <c r="G26" s="37"/>
    </row>
    <row r="27" spans="1:7" ht="33.75" x14ac:dyDescent="0.25">
      <c r="B27" s="36" t="s">
        <v>40</v>
      </c>
      <c r="C27" s="2"/>
      <c r="D27" s="37"/>
      <c r="E27" s="37"/>
      <c r="F27" s="37"/>
      <c r="G27" s="37"/>
    </row>
    <row r="28" spans="1:7" x14ac:dyDescent="0.25">
      <c r="B28" s="30" t="s">
        <v>29</v>
      </c>
      <c r="C28" s="2"/>
      <c r="D28" s="37"/>
      <c r="E28" s="37"/>
      <c r="F28" s="37"/>
      <c r="G28" s="37"/>
    </row>
    <row r="29" spans="1:7" x14ac:dyDescent="0.25">
      <c r="B29" s="36"/>
      <c r="C29" s="2"/>
      <c r="D29" s="37"/>
      <c r="E29" s="37"/>
      <c r="F29" s="37"/>
      <c r="G29" s="37"/>
    </row>
    <row r="30" spans="1:7" x14ac:dyDescent="0.25">
      <c r="B30" s="36"/>
      <c r="C30" s="2"/>
      <c r="D30" s="37"/>
      <c r="E30" s="37"/>
      <c r="F30" s="37"/>
      <c r="G30" s="37"/>
    </row>
    <row r="31" spans="1:7" x14ac:dyDescent="0.25">
      <c r="B31" s="36"/>
      <c r="C31" s="2"/>
      <c r="D31" s="37"/>
      <c r="E31" s="37"/>
      <c r="F31" s="37"/>
      <c r="G31" s="37"/>
    </row>
  </sheetData>
  <mergeCells count="9"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160" zoomScaleNormal="100" zoomScaleSheetLayoutView="160" workbookViewId="0">
      <selection activeCell="B9" sqref="B9:G9"/>
    </sheetView>
  </sheetViews>
  <sheetFormatPr baseColWidth="10" defaultRowHeight="15" x14ac:dyDescent="0.25"/>
  <cols>
    <col min="1" max="1" width="13" style="21" customWidth="1"/>
    <col min="2" max="2" width="45.7109375" style="21" customWidth="1"/>
    <col min="3" max="3" width="8.7109375" style="21" customWidth="1"/>
    <col min="4" max="5" width="13.42578125" style="21" customWidth="1"/>
    <col min="6" max="6" width="15.28515625" style="21" customWidth="1"/>
    <col min="7" max="7" width="11.42578125" style="21"/>
    <col min="8" max="8" width="12" style="21" bestFit="1" customWidth="1"/>
    <col min="9" max="16384" width="11.42578125" style="21"/>
  </cols>
  <sheetData>
    <row r="1" spans="1:7" s="3" customFormat="1" ht="18.75" x14ac:dyDescent="0.25">
      <c r="A1" s="68" t="s">
        <v>0</v>
      </c>
      <c r="B1" s="68"/>
      <c r="C1" s="68"/>
      <c r="D1" s="68"/>
      <c r="E1" s="68"/>
      <c r="F1" s="68"/>
    </row>
    <row r="2" spans="1:7" s="3" customFormat="1" x14ac:dyDescent="0.25">
      <c r="F2" s="4"/>
    </row>
    <row r="3" spans="1:7" s="3" customFormat="1" x14ac:dyDescent="0.25">
      <c r="F3" s="4"/>
    </row>
    <row r="4" spans="1:7" s="3" customFormat="1" x14ac:dyDescent="0.25">
      <c r="F4" s="4"/>
    </row>
    <row r="5" spans="1:7" s="3" customFormat="1" x14ac:dyDescent="0.25">
      <c r="F5" s="4"/>
    </row>
    <row r="6" spans="1:7" s="3" customFormat="1" x14ac:dyDescent="0.25">
      <c r="F6" s="4"/>
    </row>
    <row r="7" spans="1:7" s="3" customFormat="1" x14ac:dyDescent="0.25">
      <c r="F7" s="4"/>
    </row>
    <row r="8" spans="1:7" s="3" customFormat="1" x14ac:dyDescent="0.25">
      <c r="A8" s="3" t="s">
        <v>61</v>
      </c>
      <c r="B8" s="5" t="s">
        <v>72</v>
      </c>
      <c r="F8" s="4"/>
    </row>
    <row r="9" spans="1:7" s="3" customFormat="1" ht="37.5" customHeight="1" x14ac:dyDescent="0.25">
      <c r="A9" s="3" t="s">
        <v>1</v>
      </c>
      <c r="B9" s="69" t="s">
        <v>77</v>
      </c>
      <c r="C9" s="69"/>
      <c r="D9" s="69"/>
      <c r="E9" s="69"/>
      <c r="F9" s="69"/>
      <c r="G9" s="69"/>
    </row>
    <row r="10" spans="1:7" s="3" customFormat="1" x14ac:dyDescent="0.25">
      <c r="A10" s="3" t="s">
        <v>2</v>
      </c>
      <c r="B10" s="5" t="s">
        <v>39</v>
      </c>
      <c r="D10" s="5"/>
      <c r="F10" s="4"/>
    </row>
    <row r="11" spans="1:7" s="3" customFormat="1" ht="15.75" thickBot="1" x14ac:dyDescent="0.3">
      <c r="F11" s="4"/>
    </row>
    <row r="12" spans="1:7" s="3" customFormat="1" ht="22.5" customHeight="1" thickTop="1" x14ac:dyDescent="0.25">
      <c r="A12" s="72" t="s">
        <v>3</v>
      </c>
      <c r="B12" s="72"/>
      <c r="C12" s="72"/>
      <c r="D12" s="72"/>
      <c r="E12" s="72"/>
      <c r="F12" s="72"/>
    </row>
    <row r="13" spans="1:7" s="3" customFormat="1" ht="8.25" customHeight="1" thickBot="1" x14ac:dyDescent="0.3">
      <c r="A13" s="6"/>
      <c r="B13" s="6"/>
      <c r="C13" s="6"/>
      <c r="D13" s="6"/>
      <c r="E13" s="6"/>
      <c r="F13" s="6"/>
    </row>
    <row r="14" spans="1:7" s="3" customFormat="1" ht="25.5" thickTop="1" thickBot="1" x14ac:dyDescent="0.3">
      <c r="A14" s="56" t="s">
        <v>4</v>
      </c>
      <c r="B14" s="65" t="s">
        <v>5</v>
      </c>
      <c r="C14" s="66" t="s">
        <v>6</v>
      </c>
      <c r="D14" s="66" t="s">
        <v>7</v>
      </c>
      <c r="E14" s="67" t="s">
        <v>75</v>
      </c>
      <c r="F14" s="66" t="s">
        <v>76</v>
      </c>
      <c r="G14" s="66" t="s">
        <v>9</v>
      </c>
    </row>
    <row r="15" spans="1:7" s="64" customFormat="1" ht="15.75" thickTop="1" x14ac:dyDescent="0.25">
      <c r="A15" s="63"/>
      <c r="B15" s="63"/>
      <c r="C15" s="63"/>
      <c r="D15" s="63"/>
      <c r="E15" s="63"/>
      <c r="F15" s="63"/>
    </row>
    <row r="16" spans="1:7" s="64" customFormat="1" ht="33.75" customHeight="1" x14ac:dyDescent="0.25">
      <c r="A16" s="63"/>
      <c r="B16" s="84" t="s">
        <v>41</v>
      </c>
      <c r="C16" s="84"/>
      <c r="D16" s="84"/>
      <c r="E16" s="84"/>
      <c r="F16" s="84"/>
    </row>
    <row r="17" spans="1:8" s="64" customFormat="1" ht="15" customHeight="1" x14ac:dyDescent="0.25">
      <c r="A17" s="63"/>
      <c r="B17" s="63"/>
      <c r="C17" s="63"/>
      <c r="D17" s="63"/>
      <c r="E17" s="63"/>
      <c r="F17" s="63"/>
    </row>
    <row r="18" spans="1:8" s="64" customFormat="1" x14ac:dyDescent="0.25">
      <c r="A18" s="63"/>
      <c r="B18" s="63"/>
      <c r="C18" s="63"/>
      <c r="D18" s="63"/>
      <c r="E18" s="63"/>
      <c r="F18" s="63"/>
    </row>
    <row r="19" spans="1:8" s="3" customFormat="1" x14ac:dyDescent="0.25">
      <c r="A19" s="42"/>
      <c r="B19" s="39" t="s">
        <v>23</v>
      </c>
      <c r="C19" s="42"/>
      <c r="D19" s="42"/>
      <c r="E19" s="42"/>
      <c r="F19" s="42"/>
    </row>
    <row r="20" spans="1:8" s="3" customFormat="1" ht="33.75" x14ac:dyDescent="0.25">
      <c r="A20" s="12" t="s">
        <v>10</v>
      </c>
      <c r="B20" s="13" t="s">
        <v>32</v>
      </c>
      <c r="C20" s="45" t="s">
        <v>11</v>
      </c>
      <c r="D20" s="43">
        <v>1519.84</v>
      </c>
      <c r="E20" s="44"/>
      <c r="F20" s="44"/>
    </row>
    <row r="21" spans="1:8" s="3" customFormat="1" ht="33.75" x14ac:dyDescent="0.25">
      <c r="A21" s="12" t="s">
        <v>17</v>
      </c>
      <c r="B21" s="13" t="s">
        <v>35</v>
      </c>
      <c r="C21" s="45" t="s">
        <v>11</v>
      </c>
      <c r="D21" s="43">
        <v>2583.73</v>
      </c>
      <c r="E21" s="44"/>
      <c r="F21" s="14"/>
    </row>
    <row r="22" spans="1:8" s="3" customFormat="1" ht="67.5" x14ac:dyDescent="0.25">
      <c r="A22" s="12" t="s">
        <v>12</v>
      </c>
      <c r="B22" s="13" t="s">
        <v>33</v>
      </c>
      <c r="C22" s="45" t="s">
        <v>13</v>
      </c>
      <c r="D22" s="43">
        <v>94.99</v>
      </c>
      <c r="E22" s="44"/>
      <c r="F22" s="44"/>
    </row>
    <row r="23" spans="1:8" s="3" customFormat="1" x14ac:dyDescent="0.25">
      <c r="A23" s="12"/>
      <c r="B23" s="40" t="s">
        <v>56</v>
      </c>
      <c r="C23" s="45"/>
      <c r="D23" s="43"/>
      <c r="E23" s="44"/>
      <c r="F23" s="44"/>
      <c r="G23" s="41">
        <f>SUM(G22:G22)</f>
        <v>0</v>
      </c>
    </row>
    <row r="24" spans="1:8" s="3" customFormat="1" x14ac:dyDescent="0.25">
      <c r="A24" s="21"/>
      <c r="B24" s="39" t="s">
        <v>46</v>
      </c>
      <c r="C24" s="21"/>
      <c r="D24" s="50"/>
      <c r="E24" s="51"/>
      <c r="F24" s="51"/>
      <c r="G24" s="52"/>
    </row>
    <row r="25" spans="1:8" s="3" customFormat="1" ht="45" x14ac:dyDescent="0.25">
      <c r="A25" s="21" t="s">
        <v>47</v>
      </c>
      <c r="B25" s="13" t="s">
        <v>52</v>
      </c>
      <c r="C25" s="48" t="s">
        <v>11</v>
      </c>
      <c r="D25" s="43">
        <v>51</v>
      </c>
      <c r="E25" s="44"/>
      <c r="F25" s="44"/>
      <c r="G25" s="44"/>
    </row>
    <row r="26" spans="1:8" s="3" customFormat="1" x14ac:dyDescent="0.25">
      <c r="A26" s="21"/>
      <c r="B26" s="40" t="s">
        <v>49</v>
      </c>
      <c r="C26" s="21"/>
      <c r="D26" s="50"/>
      <c r="E26" s="51"/>
      <c r="F26" s="51"/>
      <c r="G26" s="41">
        <f>SUM(G25:G25)</f>
        <v>0</v>
      </c>
    </row>
    <row r="27" spans="1:8" s="3" customFormat="1" x14ac:dyDescent="0.25">
      <c r="A27" s="21"/>
      <c r="B27" s="40"/>
      <c r="C27" s="21"/>
      <c r="D27" s="50"/>
      <c r="E27" s="51"/>
      <c r="F27" s="51"/>
      <c r="G27" s="54"/>
    </row>
    <row r="28" spans="1:8" x14ac:dyDescent="0.25">
      <c r="E28" s="22"/>
      <c r="F28" s="22" t="s">
        <v>14</v>
      </c>
      <c r="G28" s="19">
        <f>+G23+G26</f>
        <v>0</v>
      </c>
    </row>
    <row r="29" spans="1:8" x14ac:dyDescent="0.25">
      <c r="E29" s="22"/>
      <c r="F29" s="22" t="s">
        <v>15</v>
      </c>
      <c r="G29" s="20">
        <f>+ROUND(G28*0.16,2)</f>
        <v>0</v>
      </c>
    </row>
    <row r="30" spans="1:8" x14ac:dyDescent="0.25">
      <c r="E30" s="22"/>
      <c r="F30" s="22" t="s">
        <v>16</v>
      </c>
      <c r="G30" s="19">
        <f>+G28+G29</f>
        <v>0</v>
      </c>
      <c r="H30" s="23"/>
    </row>
    <row r="31" spans="1:8" x14ac:dyDescent="0.25">
      <c r="E31" s="22"/>
      <c r="F31" s="38"/>
      <c r="H31" s="23"/>
    </row>
  </sheetData>
  <mergeCells count="4">
    <mergeCell ref="A1:F1"/>
    <mergeCell ref="A12:F12"/>
    <mergeCell ref="B16:F16"/>
    <mergeCell ref="B9:G9"/>
  </mergeCells>
  <printOptions horizontalCentered="1"/>
  <pageMargins left="0.19685039370078741" right="0.19685039370078741" top="0.15748031496062992" bottom="0.55118110236220474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160" zoomScaleNormal="100" zoomScaleSheetLayoutView="160" workbookViewId="0">
      <selection activeCell="E20" sqref="E20"/>
    </sheetView>
  </sheetViews>
  <sheetFormatPr baseColWidth="10" defaultRowHeight="15" x14ac:dyDescent="0.25"/>
  <cols>
    <col min="1" max="1" width="13" style="21" customWidth="1"/>
    <col min="2" max="2" width="45.7109375" style="21" customWidth="1"/>
    <col min="3" max="3" width="8.7109375" style="21" customWidth="1"/>
    <col min="4" max="5" width="13.42578125" style="21" customWidth="1"/>
    <col min="6" max="6" width="15.28515625" style="21" customWidth="1"/>
    <col min="7" max="7" width="11.42578125" style="21"/>
    <col min="8" max="8" width="12" style="21" bestFit="1" customWidth="1"/>
    <col min="9" max="16384" width="11.42578125" style="21"/>
  </cols>
  <sheetData>
    <row r="1" spans="1:7" s="3" customFormat="1" ht="18.75" x14ac:dyDescent="0.25">
      <c r="A1" s="68" t="s">
        <v>0</v>
      </c>
      <c r="B1" s="68"/>
      <c r="C1" s="68"/>
      <c r="D1" s="68"/>
      <c r="E1" s="68"/>
      <c r="F1" s="68"/>
    </row>
    <row r="2" spans="1:7" s="3" customFormat="1" x14ac:dyDescent="0.25">
      <c r="F2" s="4"/>
    </row>
    <row r="3" spans="1:7" s="3" customFormat="1" x14ac:dyDescent="0.25">
      <c r="F3" s="4"/>
    </row>
    <row r="4" spans="1:7" s="3" customFormat="1" x14ac:dyDescent="0.25">
      <c r="F4" s="4"/>
    </row>
    <row r="5" spans="1:7" s="3" customFormat="1" x14ac:dyDescent="0.25">
      <c r="F5" s="4"/>
    </row>
    <row r="6" spans="1:7" s="3" customFormat="1" x14ac:dyDescent="0.25">
      <c r="F6" s="4"/>
    </row>
    <row r="7" spans="1:7" s="3" customFormat="1" x14ac:dyDescent="0.25">
      <c r="F7" s="4"/>
    </row>
    <row r="8" spans="1:7" s="3" customFormat="1" x14ac:dyDescent="0.25">
      <c r="A8" s="3" t="s">
        <v>61</v>
      </c>
      <c r="B8" s="5" t="s">
        <v>72</v>
      </c>
      <c r="F8" s="4"/>
    </row>
    <row r="9" spans="1:7" s="3" customFormat="1" ht="35.25" customHeight="1" x14ac:dyDescent="0.25">
      <c r="A9" s="3" t="s">
        <v>1</v>
      </c>
      <c r="B9" s="69" t="s">
        <v>77</v>
      </c>
      <c r="C9" s="69"/>
      <c r="D9" s="69"/>
      <c r="E9" s="69"/>
      <c r="F9" s="69"/>
      <c r="G9" s="69"/>
    </row>
    <row r="10" spans="1:7" s="3" customFormat="1" x14ac:dyDescent="0.25">
      <c r="A10" s="3" t="s">
        <v>2</v>
      </c>
      <c r="B10" s="5" t="s">
        <v>39</v>
      </c>
      <c r="D10" s="5"/>
      <c r="F10" s="4"/>
    </row>
    <row r="11" spans="1:7" s="3" customFormat="1" ht="15.75" thickBot="1" x14ac:dyDescent="0.3">
      <c r="F11" s="4"/>
    </row>
    <row r="12" spans="1:7" s="3" customFormat="1" ht="16.5" thickTop="1" x14ac:dyDescent="0.25">
      <c r="A12" s="72" t="s">
        <v>3</v>
      </c>
      <c r="B12" s="72"/>
      <c r="C12" s="72"/>
      <c r="D12" s="72"/>
      <c r="E12" s="72"/>
      <c r="F12" s="72"/>
    </row>
    <row r="13" spans="1:7" s="3" customFormat="1" ht="16.5" thickBot="1" x14ac:dyDescent="0.3">
      <c r="A13" s="6"/>
      <c r="B13" s="6"/>
      <c r="C13" s="6"/>
      <c r="D13" s="6"/>
      <c r="E13" s="6"/>
      <c r="F13" s="6"/>
    </row>
    <row r="14" spans="1:7" s="3" customFormat="1" ht="25.5" thickTop="1" thickBot="1" x14ac:dyDescent="0.3">
      <c r="A14" s="56" t="s">
        <v>4</v>
      </c>
      <c r="B14" s="65" t="s">
        <v>5</v>
      </c>
      <c r="C14" s="66" t="s">
        <v>6</v>
      </c>
      <c r="D14" s="66" t="s">
        <v>7</v>
      </c>
      <c r="E14" s="67" t="s">
        <v>75</v>
      </c>
      <c r="F14" s="66" t="s">
        <v>76</v>
      </c>
      <c r="G14" s="66" t="s">
        <v>9</v>
      </c>
    </row>
    <row r="15" spans="1:7" s="3" customFormat="1" ht="15.75" thickTop="1" x14ac:dyDescent="0.25">
      <c r="A15" s="10"/>
      <c r="B15" s="10"/>
      <c r="C15" s="10"/>
      <c r="D15" s="10"/>
      <c r="E15" s="10"/>
      <c r="F15" s="10"/>
    </row>
    <row r="16" spans="1:7" s="3" customFormat="1" ht="36.75" customHeight="1" x14ac:dyDescent="0.25">
      <c r="A16" s="10"/>
      <c r="B16" s="84" t="s">
        <v>43</v>
      </c>
      <c r="C16" s="84"/>
      <c r="D16" s="84"/>
      <c r="E16" s="84"/>
      <c r="F16" s="84"/>
    </row>
    <row r="17" spans="1:8" s="3" customFormat="1" x14ac:dyDescent="0.25">
      <c r="A17" s="10"/>
      <c r="B17" s="10"/>
      <c r="C17" s="10"/>
      <c r="D17" s="10"/>
      <c r="E17" s="10"/>
      <c r="F17" s="10"/>
    </row>
    <row r="18" spans="1:8" s="3" customFormat="1" x14ac:dyDescent="0.25">
      <c r="A18" s="10"/>
      <c r="B18" s="10"/>
      <c r="C18" s="10"/>
      <c r="D18" s="10"/>
      <c r="E18" s="10"/>
      <c r="F18" s="10"/>
    </row>
    <row r="19" spans="1:8" s="3" customFormat="1" ht="15.75" x14ac:dyDescent="0.25">
      <c r="A19" s="15"/>
      <c r="B19" s="39" t="s">
        <v>23</v>
      </c>
      <c r="C19" s="15"/>
      <c r="D19" s="42"/>
      <c r="E19" s="42"/>
      <c r="F19" s="42"/>
    </row>
    <row r="20" spans="1:8" s="3" customFormat="1" ht="33.75" x14ac:dyDescent="0.25">
      <c r="A20" s="12" t="s">
        <v>10</v>
      </c>
      <c r="B20" s="13" t="s">
        <v>32</v>
      </c>
      <c r="C20" s="16" t="s">
        <v>11</v>
      </c>
      <c r="D20" s="55">
        <v>763.47888</v>
      </c>
      <c r="E20" s="44"/>
      <c r="F20" s="44"/>
    </row>
    <row r="21" spans="1:8" s="3" customFormat="1" ht="33.75" x14ac:dyDescent="0.25">
      <c r="A21" s="12" t="s">
        <v>17</v>
      </c>
      <c r="B21" s="13" t="s">
        <v>35</v>
      </c>
      <c r="C21" s="45" t="s">
        <v>11</v>
      </c>
      <c r="D21" s="55">
        <v>1297.99999</v>
      </c>
      <c r="E21" s="44"/>
      <c r="F21" s="14"/>
    </row>
    <row r="22" spans="1:8" s="3" customFormat="1" ht="67.5" x14ac:dyDescent="0.25">
      <c r="A22" s="12" t="s">
        <v>12</v>
      </c>
      <c r="B22" s="13" t="s">
        <v>33</v>
      </c>
      <c r="C22" s="16" t="s">
        <v>13</v>
      </c>
      <c r="D22" s="43">
        <v>47.72</v>
      </c>
      <c r="E22" s="44"/>
      <c r="F22" s="44"/>
    </row>
    <row r="23" spans="1:8" s="3" customFormat="1" x14ac:dyDescent="0.25">
      <c r="A23" s="12"/>
      <c r="B23" s="40" t="s">
        <v>56</v>
      </c>
      <c r="C23" s="16"/>
      <c r="D23" s="43"/>
      <c r="E23" s="44"/>
      <c r="F23" s="44"/>
      <c r="G23" s="41">
        <f>SUM(G20:G22)</f>
        <v>0</v>
      </c>
    </row>
    <row r="24" spans="1:8" s="3" customFormat="1" x14ac:dyDescent="0.25">
      <c r="A24" s="21"/>
      <c r="B24" s="39" t="s">
        <v>46</v>
      </c>
      <c r="C24" s="21"/>
      <c r="D24" s="50"/>
      <c r="E24" s="51"/>
      <c r="F24" s="51"/>
      <c r="G24" s="52"/>
    </row>
    <row r="25" spans="1:8" s="3" customFormat="1" ht="45" x14ac:dyDescent="0.25">
      <c r="A25" s="21" t="s">
        <v>47</v>
      </c>
      <c r="B25" s="13" t="s">
        <v>51</v>
      </c>
      <c r="C25" s="48" t="s">
        <v>11</v>
      </c>
      <c r="D25" s="43">
        <v>22</v>
      </c>
      <c r="E25" s="44"/>
      <c r="F25" s="44"/>
      <c r="G25" s="44"/>
    </row>
    <row r="26" spans="1:8" s="3" customFormat="1" x14ac:dyDescent="0.25">
      <c r="A26" s="21"/>
      <c r="B26" s="40" t="s">
        <v>49</v>
      </c>
      <c r="C26" s="21"/>
      <c r="D26" s="50"/>
      <c r="E26" s="51"/>
      <c r="F26" s="51"/>
      <c r="G26" s="41">
        <f>SUM(G25:G25)</f>
        <v>0</v>
      </c>
    </row>
    <row r="27" spans="1:8" s="3" customFormat="1" x14ac:dyDescent="0.25">
      <c r="A27" s="12"/>
      <c r="B27" s="40"/>
      <c r="C27" s="16"/>
      <c r="D27" s="43"/>
      <c r="E27" s="44"/>
      <c r="F27" s="44"/>
      <c r="G27" s="49"/>
    </row>
    <row r="28" spans="1:8" x14ac:dyDescent="0.25">
      <c r="E28" s="22"/>
      <c r="F28" s="22" t="s">
        <v>14</v>
      </c>
      <c r="G28" s="19">
        <f>+G23+G26</f>
        <v>0</v>
      </c>
    </row>
    <row r="29" spans="1:8" x14ac:dyDescent="0.25">
      <c r="E29" s="22"/>
      <c r="F29" s="22" t="s">
        <v>15</v>
      </c>
      <c r="G29" s="20">
        <f>+ROUND(G28*0.16,2)</f>
        <v>0</v>
      </c>
    </row>
    <row r="30" spans="1:8" x14ac:dyDescent="0.25">
      <c r="E30" s="22"/>
      <c r="F30" s="22" t="s">
        <v>16</v>
      </c>
      <c r="G30" s="19">
        <f>+G28+G29</f>
        <v>0</v>
      </c>
      <c r="H30" s="23"/>
    </row>
    <row r="31" spans="1:8" x14ac:dyDescent="0.25">
      <c r="E31" s="22"/>
      <c r="F31" s="38"/>
      <c r="H31" s="23"/>
    </row>
  </sheetData>
  <mergeCells count="4">
    <mergeCell ref="A1:F1"/>
    <mergeCell ref="A12:F12"/>
    <mergeCell ref="B16:F16"/>
    <mergeCell ref="B9:G9"/>
  </mergeCells>
  <printOptions horizontalCentered="1"/>
  <pageMargins left="0.39370078740157483" right="0.19685039370078741" top="0.15748031496062992" bottom="0.55118110236220474" header="0.31496062992125984" footer="0.31496062992125984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="160" zoomScaleNormal="150" zoomScaleSheetLayoutView="160" workbookViewId="0">
      <selection activeCell="B9" sqref="B9:G9"/>
    </sheetView>
  </sheetViews>
  <sheetFormatPr baseColWidth="10" defaultRowHeight="15" x14ac:dyDescent="0.25"/>
  <cols>
    <col min="1" max="1" width="13" style="21" customWidth="1"/>
    <col min="2" max="2" width="45.7109375" style="21" customWidth="1"/>
    <col min="3" max="3" width="11.42578125" style="21"/>
    <col min="4" max="4" width="12.140625" style="21" customWidth="1"/>
    <col min="5" max="5" width="13.42578125" style="21" customWidth="1"/>
    <col min="6" max="6" width="15.28515625" style="21" customWidth="1"/>
    <col min="7" max="16384" width="11.42578125" style="21"/>
  </cols>
  <sheetData>
    <row r="1" spans="1:7" s="3" customFormat="1" ht="18.75" x14ac:dyDescent="0.25">
      <c r="A1" s="68" t="s">
        <v>0</v>
      </c>
      <c r="B1" s="68"/>
      <c r="C1" s="68"/>
      <c r="D1" s="68"/>
      <c r="E1" s="68"/>
      <c r="F1" s="68"/>
    </row>
    <row r="2" spans="1:7" s="3" customFormat="1" x14ac:dyDescent="0.25">
      <c r="F2" s="4"/>
    </row>
    <row r="3" spans="1:7" s="3" customFormat="1" x14ac:dyDescent="0.25">
      <c r="F3" s="4"/>
    </row>
    <row r="4" spans="1:7" s="3" customFormat="1" x14ac:dyDescent="0.25">
      <c r="F4" s="4"/>
    </row>
    <row r="5" spans="1:7" s="3" customFormat="1" x14ac:dyDescent="0.25">
      <c r="F5" s="4"/>
    </row>
    <row r="6" spans="1:7" s="3" customFormat="1" x14ac:dyDescent="0.25">
      <c r="F6" s="4"/>
    </row>
    <row r="7" spans="1:7" s="3" customFormat="1" x14ac:dyDescent="0.25">
      <c r="F7" s="4"/>
    </row>
    <row r="8" spans="1:7" s="3" customFormat="1" x14ac:dyDescent="0.25">
      <c r="A8" s="3" t="s">
        <v>61</v>
      </c>
      <c r="B8" s="5" t="s">
        <v>72</v>
      </c>
      <c r="F8" s="4"/>
    </row>
    <row r="9" spans="1:7" s="3" customFormat="1" ht="36" customHeight="1" x14ac:dyDescent="0.25">
      <c r="A9" s="3" t="s">
        <v>1</v>
      </c>
      <c r="B9" s="69" t="s">
        <v>77</v>
      </c>
      <c r="C9" s="69"/>
      <c r="D9" s="69"/>
      <c r="E9" s="69"/>
      <c r="F9" s="69"/>
      <c r="G9" s="69"/>
    </row>
    <row r="10" spans="1:7" s="3" customFormat="1" x14ac:dyDescent="0.25">
      <c r="A10" s="3" t="s">
        <v>2</v>
      </c>
      <c r="B10" s="5" t="s">
        <v>39</v>
      </c>
      <c r="D10" s="5"/>
      <c r="F10" s="4"/>
    </row>
    <row r="11" spans="1:7" s="3" customFormat="1" ht="15.75" thickBot="1" x14ac:dyDescent="0.3">
      <c r="F11" s="4"/>
    </row>
    <row r="12" spans="1:7" s="3" customFormat="1" ht="22.5" customHeight="1" thickTop="1" x14ac:dyDescent="0.25">
      <c r="A12" s="72" t="s">
        <v>3</v>
      </c>
      <c r="B12" s="72"/>
      <c r="C12" s="72"/>
      <c r="D12" s="72"/>
      <c r="E12" s="72"/>
      <c r="F12" s="72"/>
    </row>
    <row r="13" spans="1:7" s="3" customFormat="1" ht="8.25" customHeight="1" thickBot="1" x14ac:dyDescent="0.3">
      <c r="A13" s="6"/>
      <c r="B13" s="6"/>
      <c r="C13" s="6"/>
      <c r="D13" s="6"/>
      <c r="E13" s="6"/>
      <c r="F13" s="6"/>
    </row>
    <row r="14" spans="1:7" s="3" customFormat="1" ht="25.5" thickTop="1" thickBot="1" x14ac:dyDescent="0.3">
      <c r="A14" s="56" t="s">
        <v>4</v>
      </c>
      <c r="B14" s="65" t="s">
        <v>5</v>
      </c>
      <c r="C14" s="66" t="s">
        <v>6</v>
      </c>
      <c r="D14" s="66" t="s">
        <v>7</v>
      </c>
      <c r="E14" s="67" t="s">
        <v>75</v>
      </c>
      <c r="F14" s="66" t="s">
        <v>76</v>
      </c>
      <c r="G14" s="66" t="s">
        <v>9</v>
      </c>
    </row>
    <row r="15" spans="1:7" s="64" customFormat="1" ht="15.75" thickTop="1" x14ac:dyDescent="0.25">
      <c r="A15" s="63"/>
      <c r="B15" s="63"/>
      <c r="C15" s="63"/>
      <c r="D15" s="63"/>
      <c r="E15" s="63"/>
      <c r="F15" s="63"/>
    </row>
    <row r="16" spans="1:7" s="64" customFormat="1" ht="33.75" customHeight="1" x14ac:dyDescent="0.25">
      <c r="A16" s="63"/>
      <c r="B16" s="84" t="s">
        <v>44</v>
      </c>
      <c r="C16" s="84"/>
      <c r="D16" s="84"/>
      <c r="E16" s="84"/>
      <c r="F16" s="84"/>
    </row>
    <row r="17" spans="1:7" s="64" customFormat="1" x14ac:dyDescent="0.25">
      <c r="A17" s="63"/>
      <c r="B17" s="63"/>
      <c r="C17" s="63"/>
      <c r="D17" s="63"/>
      <c r="E17" s="63"/>
      <c r="F17" s="63"/>
    </row>
    <row r="18" spans="1:7" s="64" customFormat="1" x14ac:dyDescent="0.25">
      <c r="A18" s="63"/>
      <c r="B18" s="63"/>
      <c r="C18" s="63"/>
      <c r="D18" s="63"/>
      <c r="E18" s="63"/>
      <c r="F18" s="63"/>
    </row>
    <row r="19" spans="1:7" s="3" customFormat="1" x14ac:dyDescent="0.25">
      <c r="A19" s="46"/>
      <c r="B19" s="39" t="s">
        <v>23</v>
      </c>
      <c r="C19" s="46"/>
      <c r="D19" s="46"/>
      <c r="E19" s="46"/>
      <c r="F19" s="46"/>
    </row>
    <row r="20" spans="1:7" s="3" customFormat="1" ht="33.75" x14ac:dyDescent="0.25">
      <c r="A20" s="12" t="s">
        <v>10</v>
      </c>
      <c r="B20" s="13" t="s">
        <v>34</v>
      </c>
      <c r="C20" s="45" t="s">
        <v>11</v>
      </c>
      <c r="D20" s="43">
        <v>3398.2</v>
      </c>
      <c r="E20" s="44"/>
      <c r="F20" s="14"/>
    </row>
    <row r="21" spans="1:7" s="3" customFormat="1" ht="33.75" x14ac:dyDescent="0.25">
      <c r="A21" s="12" t="s">
        <v>17</v>
      </c>
      <c r="B21" s="13" t="s">
        <v>35</v>
      </c>
      <c r="C21" s="45" t="s">
        <v>11</v>
      </c>
      <c r="D21" s="43">
        <v>5776.94</v>
      </c>
      <c r="E21" s="44"/>
      <c r="F21" s="14"/>
    </row>
    <row r="22" spans="1:7" s="3" customFormat="1" ht="67.5" x14ac:dyDescent="0.25">
      <c r="A22" s="12" t="s">
        <v>12</v>
      </c>
      <c r="B22" s="13" t="s">
        <v>33</v>
      </c>
      <c r="C22" s="45" t="s">
        <v>13</v>
      </c>
      <c r="D22" s="43">
        <v>212.39</v>
      </c>
      <c r="E22" s="44"/>
      <c r="F22" s="14"/>
    </row>
    <row r="23" spans="1:7" s="3" customFormat="1" x14ac:dyDescent="0.25">
      <c r="A23" s="12"/>
      <c r="B23" s="40" t="s">
        <v>56</v>
      </c>
      <c r="C23" s="45"/>
      <c r="D23" s="43" t="s">
        <v>18</v>
      </c>
      <c r="E23" s="44"/>
      <c r="F23" s="44"/>
      <c r="G23" s="41">
        <f>SUM(G20:G22)</f>
        <v>0</v>
      </c>
    </row>
    <row r="24" spans="1:7" s="3" customFormat="1" x14ac:dyDescent="0.25">
      <c r="A24" s="21"/>
      <c r="B24" s="39" t="s">
        <v>46</v>
      </c>
      <c r="C24" s="21"/>
      <c r="D24" s="50"/>
      <c r="E24" s="51"/>
      <c r="F24" s="51"/>
      <c r="G24" s="52"/>
    </row>
    <row r="25" spans="1:7" s="3" customFormat="1" ht="56.25" x14ac:dyDescent="0.25">
      <c r="A25" s="21" t="s">
        <v>47</v>
      </c>
      <c r="B25" s="13" t="s">
        <v>48</v>
      </c>
      <c r="C25" s="48" t="s">
        <v>11</v>
      </c>
      <c r="D25" s="43">
        <v>88</v>
      </c>
      <c r="E25" s="44"/>
      <c r="F25" s="44"/>
      <c r="G25" s="14"/>
    </row>
    <row r="26" spans="1:7" s="3" customFormat="1" x14ac:dyDescent="0.25">
      <c r="A26" s="21"/>
      <c r="B26" s="40" t="s">
        <v>49</v>
      </c>
      <c r="C26" s="21"/>
      <c r="D26" s="50"/>
      <c r="E26" s="51"/>
      <c r="F26" s="51"/>
      <c r="G26" s="41">
        <f>SUM(G25:G25)</f>
        <v>0</v>
      </c>
    </row>
    <row r="27" spans="1:7" s="3" customFormat="1" x14ac:dyDescent="0.25">
      <c r="A27" s="12"/>
      <c r="B27" s="40"/>
      <c r="C27" s="45"/>
      <c r="D27" s="43"/>
      <c r="E27" s="44"/>
      <c r="F27" s="44"/>
      <c r="G27" s="49"/>
    </row>
    <row r="28" spans="1:7" x14ac:dyDescent="0.25">
      <c r="E28" s="24"/>
      <c r="F28" s="24" t="s">
        <v>14</v>
      </c>
      <c r="G28" s="19">
        <f>+G23+G26</f>
        <v>0</v>
      </c>
    </row>
    <row r="29" spans="1:7" x14ac:dyDescent="0.25">
      <c r="E29" s="24"/>
      <c r="F29" s="24" t="s">
        <v>15</v>
      </c>
      <c r="G29" s="20">
        <f>+ROUND(G28*0.16,2)</f>
        <v>0</v>
      </c>
    </row>
    <row r="30" spans="1:7" x14ac:dyDescent="0.25">
      <c r="E30" s="24"/>
      <c r="F30" s="24" t="s">
        <v>16</v>
      </c>
      <c r="G30" s="19">
        <f>+G28+G29</f>
        <v>0</v>
      </c>
    </row>
    <row r="31" spans="1:7" x14ac:dyDescent="0.25">
      <c r="B31" s="24"/>
      <c r="F31" s="18"/>
    </row>
    <row r="32" spans="1:7" x14ac:dyDescent="0.25">
      <c r="B32" s="24"/>
      <c r="F32" s="18"/>
    </row>
  </sheetData>
  <mergeCells count="4">
    <mergeCell ref="A1:F1"/>
    <mergeCell ref="A12:F12"/>
    <mergeCell ref="B16:F16"/>
    <mergeCell ref="B9:G9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="150" zoomScaleNormal="100" zoomScaleSheetLayoutView="150" workbookViewId="0">
      <selection activeCell="E20" sqref="E20"/>
    </sheetView>
  </sheetViews>
  <sheetFormatPr baseColWidth="10" defaultRowHeight="15" x14ac:dyDescent="0.25"/>
  <cols>
    <col min="1" max="1" width="13" style="21" customWidth="1"/>
    <col min="2" max="2" width="45.7109375" style="21" customWidth="1"/>
    <col min="3" max="3" width="11.42578125" style="21"/>
    <col min="4" max="4" width="12.140625" style="21" customWidth="1"/>
    <col min="5" max="5" width="13.42578125" style="21" customWidth="1"/>
    <col min="6" max="6" width="15.28515625" style="21" customWidth="1"/>
    <col min="7" max="16384" width="11.42578125" style="21"/>
  </cols>
  <sheetData>
    <row r="1" spans="1:7" s="3" customFormat="1" ht="18.75" x14ac:dyDescent="0.25">
      <c r="A1" s="68" t="s">
        <v>0</v>
      </c>
      <c r="B1" s="68"/>
      <c r="C1" s="68"/>
      <c r="D1" s="68"/>
      <c r="E1" s="68"/>
      <c r="F1" s="68"/>
    </row>
    <row r="2" spans="1:7" s="3" customFormat="1" x14ac:dyDescent="0.25">
      <c r="F2" s="4"/>
    </row>
    <row r="3" spans="1:7" s="3" customFormat="1" x14ac:dyDescent="0.25">
      <c r="F3" s="4"/>
    </row>
    <row r="4" spans="1:7" s="3" customFormat="1" x14ac:dyDescent="0.25">
      <c r="F4" s="4"/>
    </row>
    <row r="5" spans="1:7" s="3" customFormat="1" x14ac:dyDescent="0.25">
      <c r="F5" s="4"/>
    </row>
    <row r="6" spans="1:7" s="3" customFormat="1" x14ac:dyDescent="0.25">
      <c r="F6" s="4"/>
    </row>
    <row r="7" spans="1:7" s="3" customFormat="1" x14ac:dyDescent="0.25">
      <c r="F7" s="4"/>
    </row>
    <row r="8" spans="1:7" s="3" customFormat="1" x14ac:dyDescent="0.25">
      <c r="A8" s="3" t="s">
        <v>61</v>
      </c>
      <c r="B8" s="5" t="s">
        <v>72</v>
      </c>
      <c r="F8" s="4"/>
    </row>
    <row r="9" spans="1:7" s="3" customFormat="1" ht="42.75" customHeight="1" x14ac:dyDescent="0.25">
      <c r="A9" s="3" t="s">
        <v>1</v>
      </c>
      <c r="B9" s="69" t="s">
        <v>77</v>
      </c>
      <c r="C9" s="69"/>
      <c r="D9" s="69"/>
      <c r="E9" s="69"/>
      <c r="F9" s="69"/>
      <c r="G9" s="69"/>
    </row>
    <row r="10" spans="1:7" s="3" customFormat="1" x14ac:dyDescent="0.25">
      <c r="A10" s="3" t="s">
        <v>2</v>
      </c>
      <c r="B10" s="5" t="s">
        <v>39</v>
      </c>
      <c r="D10" s="5"/>
      <c r="F10" s="4"/>
    </row>
    <row r="11" spans="1:7" s="3" customFormat="1" ht="15.75" thickBot="1" x14ac:dyDescent="0.3">
      <c r="F11" s="4"/>
    </row>
    <row r="12" spans="1:7" s="3" customFormat="1" ht="22.5" customHeight="1" thickTop="1" x14ac:dyDescent="0.25">
      <c r="A12" s="72" t="s">
        <v>3</v>
      </c>
      <c r="B12" s="72"/>
      <c r="C12" s="72"/>
      <c r="D12" s="72"/>
      <c r="E12" s="72"/>
      <c r="F12" s="72"/>
    </row>
    <row r="13" spans="1:7" s="3" customFormat="1" ht="8.25" customHeight="1" thickBot="1" x14ac:dyDescent="0.3">
      <c r="A13" s="6"/>
      <c r="B13" s="6"/>
      <c r="C13" s="6"/>
      <c r="D13" s="6"/>
      <c r="E13" s="6"/>
      <c r="F13" s="6"/>
    </row>
    <row r="14" spans="1:7" s="3" customFormat="1" ht="25.5" thickTop="1" thickBot="1" x14ac:dyDescent="0.3">
      <c r="A14" s="56" t="s">
        <v>4</v>
      </c>
      <c r="B14" s="65" t="s">
        <v>5</v>
      </c>
      <c r="C14" s="66" t="s">
        <v>6</v>
      </c>
      <c r="D14" s="66" t="s">
        <v>7</v>
      </c>
      <c r="E14" s="67" t="s">
        <v>75</v>
      </c>
      <c r="F14" s="66" t="s">
        <v>76</v>
      </c>
      <c r="G14" s="66" t="s">
        <v>9</v>
      </c>
    </row>
    <row r="15" spans="1:7" s="3" customFormat="1" ht="15.75" thickTop="1" x14ac:dyDescent="0.25">
      <c r="A15" s="10"/>
      <c r="B15" s="10"/>
      <c r="C15" s="10"/>
      <c r="D15" s="10"/>
      <c r="E15" s="10"/>
      <c r="F15" s="10"/>
    </row>
    <row r="16" spans="1:7" s="3" customFormat="1" ht="47.25" customHeight="1" x14ac:dyDescent="0.25">
      <c r="A16" s="10"/>
      <c r="B16" s="84" t="s">
        <v>45</v>
      </c>
      <c r="C16" s="84"/>
      <c r="D16" s="84"/>
      <c r="E16" s="84"/>
      <c r="F16" s="84"/>
    </row>
    <row r="17" spans="1:7" s="3" customFormat="1" x14ac:dyDescent="0.25">
      <c r="A17" s="10"/>
      <c r="B17" s="10"/>
      <c r="C17" s="10"/>
      <c r="D17" s="10"/>
      <c r="E17" s="10"/>
      <c r="F17" s="10"/>
    </row>
    <row r="18" spans="1:7" s="3" customFormat="1" x14ac:dyDescent="0.25">
      <c r="A18" s="10"/>
      <c r="B18" s="10"/>
      <c r="C18" s="10"/>
      <c r="D18" s="10"/>
      <c r="E18" s="10"/>
      <c r="F18" s="10"/>
    </row>
    <row r="19" spans="1:7" s="3" customFormat="1" x14ac:dyDescent="0.25">
      <c r="A19" s="46"/>
      <c r="B19" s="39" t="s">
        <v>23</v>
      </c>
      <c r="C19" s="46"/>
      <c r="D19" s="46"/>
      <c r="E19" s="46"/>
      <c r="F19" s="46"/>
    </row>
    <row r="20" spans="1:7" s="3" customFormat="1" ht="33.75" x14ac:dyDescent="0.25">
      <c r="A20" s="12" t="s">
        <v>10</v>
      </c>
      <c r="B20" s="13" t="s">
        <v>34</v>
      </c>
      <c r="C20" s="45" t="s">
        <v>11</v>
      </c>
      <c r="D20" s="43">
        <v>2165.7600000000002</v>
      </c>
      <c r="E20" s="44"/>
      <c r="F20" s="14"/>
    </row>
    <row r="21" spans="1:7" s="3" customFormat="1" ht="33.75" x14ac:dyDescent="0.25">
      <c r="A21" s="12" t="s">
        <v>17</v>
      </c>
      <c r="B21" s="13" t="s">
        <v>35</v>
      </c>
      <c r="C21" s="45" t="s">
        <v>11</v>
      </c>
      <c r="D21" s="43">
        <v>3681.79</v>
      </c>
      <c r="E21" s="44"/>
      <c r="F21" s="14"/>
    </row>
    <row r="22" spans="1:7" s="3" customFormat="1" ht="67.5" x14ac:dyDescent="0.25">
      <c r="A22" s="12" t="s">
        <v>12</v>
      </c>
      <c r="B22" s="13" t="s">
        <v>33</v>
      </c>
      <c r="C22" s="45" t="s">
        <v>13</v>
      </c>
      <c r="D22" s="43">
        <v>135.36000000000001</v>
      </c>
      <c r="E22" s="44"/>
      <c r="F22" s="14"/>
    </row>
    <row r="23" spans="1:7" s="3" customFormat="1" x14ac:dyDescent="0.25">
      <c r="A23" s="12"/>
      <c r="B23" s="40" t="s">
        <v>56</v>
      </c>
      <c r="C23" s="45"/>
      <c r="D23" s="43" t="s">
        <v>18</v>
      </c>
      <c r="E23" s="44"/>
      <c r="F23" s="44"/>
      <c r="G23" s="41">
        <f>SUM(G20:G22)</f>
        <v>0</v>
      </c>
    </row>
    <row r="24" spans="1:7" s="3" customFormat="1" x14ac:dyDescent="0.25">
      <c r="A24" s="21"/>
      <c r="B24" s="39" t="s">
        <v>46</v>
      </c>
      <c r="C24" s="21"/>
      <c r="D24" s="50"/>
      <c r="E24" s="51"/>
      <c r="F24" s="51"/>
      <c r="G24" s="52"/>
    </row>
    <row r="25" spans="1:7" s="3" customFormat="1" ht="56.25" x14ac:dyDescent="0.25">
      <c r="A25" s="21" t="s">
        <v>47</v>
      </c>
      <c r="B25" s="13" t="s">
        <v>48</v>
      </c>
      <c r="C25" s="48" t="s">
        <v>11</v>
      </c>
      <c r="D25" s="43">
        <v>93</v>
      </c>
      <c r="E25" s="44"/>
      <c r="F25" s="44"/>
      <c r="G25" s="14"/>
    </row>
    <row r="26" spans="1:7" s="3" customFormat="1" x14ac:dyDescent="0.25">
      <c r="A26" s="21"/>
      <c r="B26" s="40" t="s">
        <v>49</v>
      </c>
      <c r="C26" s="21"/>
      <c r="D26" s="50"/>
      <c r="E26" s="51"/>
      <c r="F26" s="51"/>
      <c r="G26" s="41">
        <f>SUM(G25:G25)</f>
        <v>0</v>
      </c>
    </row>
    <row r="27" spans="1:7" s="3" customFormat="1" x14ac:dyDescent="0.25">
      <c r="A27" s="12"/>
      <c r="B27" s="40"/>
      <c r="C27" s="45"/>
      <c r="D27" s="43"/>
      <c r="E27" s="44"/>
      <c r="F27" s="44"/>
      <c r="G27" s="49"/>
    </row>
    <row r="28" spans="1:7" x14ac:dyDescent="0.25">
      <c r="E28" s="24"/>
      <c r="F28" s="24" t="s">
        <v>14</v>
      </c>
      <c r="G28" s="19">
        <f>+G23+G26</f>
        <v>0</v>
      </c>
    </row>
    <row r="29" spans="1:7" x14ac:dyDescent="0.25">
      <c r="E29" s="24"/>
      <c r="F29" s="24" t="s">
        <v>15</v>
      </c>
      <c r="G29" s="20">
        <f>+ROUND(G28*0.16,2)</f>
        <v>0</v>
      </c>
    </row>
    <row r="30" spans="1:7" x14ac:dyDescent="0.25">
      <c r="E30" s="24"/>
      <c r="F30" s="24" t="s">
        <v>16</v>
      </c>
      <c r="G30" s="19">
        <f>+G28+G29</f>
        <v>0</v>
      </c>
    </row>
    <row r="31" spans="1:7" x14ac:dyDescent="0.25">
      <c r="B31" s="24"/>
      <c r="F31" s="18"/>
    </row>
  </sheetData>
  <mergeCells count="4">
    <mergeCell ref="A1:F1"/>
    <mergeCell ref="A12:F12"/>
    <mergeCell ref="B16:F16"/>
    <mergeCell ref="B9:G9"/>
  </mergeCells>
  <printOptions horizontalCentered="1"/>
  <pageMargins left="0.19685039370078741" right="0.19685039370078741" top="0.35433070866141736" bottom="0.55118110236220474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RES</vt:lpstr>
      <vt:lpstr>PAVIMENTACIÓN</vt:lpstr>
      <vt:lpstr>EST. MCDO</vt:lpstr>
      <vt:lpstr>EST.MCDO. PINTURA</vt:lpstr>
      <vt:lpstr>EST.MCDO. PIN.</vt:lpstr>
      <vt:lpstr>01. 5 MAYO</vt:lpstr>
      <vt:lpstr>02. LOZ</vt:lpstr>
      <vt:lpstr>03.CENT</vt:lpstr>
      <vt:lpstr>04. MOR TRA 1 y 2</vt:lpstr>
      <vt:lpstr>'01. 5 MAYO'!Área_de_impresión</vt:lpstr>
      <vt:lpstr>RES!Área_de_impresión</vt:lpstr>
      <vt:lpstr>'01. 5 MAYO'!Títulos_a_imprimir</vt:lpstr>
      <vt:lpstr>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2024-06-14T18:40:25Z</cp:lastPrinted>
  <dcterms:created xsi:type="dcterms:W3CDTF">2022-06-15T18:38:52Z</dcterms:created>
  <dcterms:modified xsi:type="dcterms:W3CDTF">2024-07-19T19:40:07Z</dcterms:modified>
</cp:coreProperties>
</file>