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1..- CON01 EST\SOP001\"/>
    </mc:Choice>
  </mc:AlternateContent>
  <bookViews>
    <workbookView xWindow="0" yWindow="0" windowWidth="28800" windowHeight="12300" tabRatio="814"/>
  </bookViews>
  <sheets>
    <sheet name="PRESUPUESTO" sheetId="1" r:id="rId1"/>
    <sheet name="RESUMEN"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PRESUPUESTO!$A$1:$G$51</definedName>
    <definedName name="_xlnm.Print_Area" localSheetId="1">RESUMEN!$A$1:$C$30</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PRESUPUESTO!$1:$12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calcMode="manual"/>
</workbook>
</file>

<file path=xl/calcChain.xml><?xml version="1.0" encoding="utf-8"?>
<calcChain xmlns="http://schemas.openxmlformats.org/spreadsheetml/2006/main">
  <c r="C17" i="4" l="1"/>
  <c r="D28" i="1" l="1"/>
  <c r="D29" i="1"/>
  <c r="D31" i="1"/>
  <c r="D32" i="1"/>
  <c r="D33" i="1"/>
  <c r="D38" i="1"/>
  <c r="D37" i="1"/>
  <c r="D34" i="1" l="1"/>
  <c r="C19" i="4"/>
  <c r="C18" i="4"/>
  <c r="D17" i="1"/>
  <c r="D16" i="1" l="1"/>
  <c r="C16" i="4" s="1"/>
  <c r="C23" i="4" l="1"/>
  <c r="C24" i="4" l="1"/>
  <c r="C25" i="4" s="1"/>
</calcChain>
</file>

<file path=xl/sharedStrings.xml><?xml version="1.0" encoding="utf-8"?>
<sst xmlns="http://schemas.openxmlformats.org/spreadsheetml/2006/main" count="107" uniqueCount="82">
  <si>
    <t>REHABILITACIÓN DE TRAMO CARRETERO</t>
  </si>
  <si>
    <t>Importe</t>
  </si>
  <si>
    <t>P. Unitario</t>
  </si>
  <si>
    <t>M</t>
  </si>
  <si>
    <t>TOTAL REHABILITACIÓN DE TRAMO CARRETERO</t>
  </si>
  <si>
    <t>Concepto</t>
  </si>
  <si>
    <t>Cantidad</t>
  </si>
  <si>
    <t>Unidad</t>
  </si>
  <si>
    <t>Código</t>
  </si>
  <si>
    <t>PZA</t>
  </si>
  <si>
    <t>GOBIERNO DEL ESTADO DE ZACATECAS</t>
  </si>
  <si>
    <t>LUGAR:</t>
  </si>
  <si>
    <t>ZACATECAS, ZAC.</t>
  </si>
  <si>
    <t>SEÑALAMIENTO HORIZONTAL</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</si>
  <si>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</si>
  <si>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M3</t>
  </si>
  <si>
    <t>BACHEO SUPERFICIAL AISLADO POR UNIDAD DE OBRA TERMINADA (INCISO N.CSV. CAR. 2.02.003/16) DE LAS NORMAS DE CONSERVACION DE CARRETERAS DE LA S.I.C.T.</t>
  </si>
  <si>
    <t>SELLADO DE GRIETAS AISLADAS EN CARPETA ASFÁLTICA CON EMULSIÓN ASFÁLTICA HASTA UN (1) CENTIMETRO DE ABERTURA, PARA CUALQUIER PROFUNDIDAD. POR UNIDAD DE OBRA TERMINADA (INCISO N-CSV-2-02-002/15) DE LAS NORMAS DE CONSERVACIÓN DE CARRETERAS DE LA S.I.C.T.</t>
  </si>
  <si>
    <t>TERRACERÍAS</t>
  </si>
  <si>
    <t>DESHIERBE EXISTENTE EN EL DERECHO DE VÍA POR MEDIOS MECANICOS Y MANUALES. INCLUYE. LIMPIEZA Y RETIRO DEL PRODUCTO FUERA DEL ÁREA DE LOS TRABAJOS AL BANCO DE DESPERDICIOS INDICADO.</t>
  </si>
  <si>
    <t>HA</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</si>
  <si>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</si>
  <si>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01110005F</t>
  </si>
  <si>
    <t>DESMONTE, POR UNIDAD DE OBRA TERMINADA (INCISO  N-CTR-CAR-1-01-001/11 DE LAS NORMAS DE CONSTRUCCION DE S.I.C.T.)</t>
  </si>
  <si>
    <t>Ha</t>
  </si>
  <si>
    <t>01110008DH</t>
  </si>
  <si>
    <t>24903041BA</t>
  </si>
  <si>
    <t>21121005S</t>
  </si>
  <si>
    <t>24903040EK</t>
  </si>
  <si>
    <t>23100014CSV</t>
  </si>
  <si>
    <t>21112015B</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</si>
  <si>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</si>
  <si>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Obra:</t>
  </si>
  <si>
    <t>Muncipio:</t>
  </si>
  <si>
    <t>1</t>
  </si>
  <si>
    <t>2</t>
  </si>
  <si>
    <t>PAVIMENTOS</t>
  </si>
  <si>
    <t>3</t>
  </si>
  <si>
    <t>TOTAL DEL PRESUPUESTO MOSTRADO SIN IVA:</t>
  </si>
  <si>
    <t>IVA 16.00%</t>
  </si>
  <si>
    <t>TOTAL DEL PRESUPUESTO MOSTRADO:</t>
  </si>
  <si>
    <t>ZACATECAS, ZACATECAS</t>
  </si>
  <si>
    <t>OBRA:</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</si>
  <si>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</si>
  <si>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</si>
  <si>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2490305EKCSM</t>
  </si>
  <si>
    <t>SUMINISTRO Y COLOCACIÓN DE CARPETA CON MEZCLA ASFÁLTICA TIPO DENSA TAMAÑO MÁXIMO 3/8” PARA MICROCARPETA DE 2.5 CM COMPACTOS POR UNIDAD DE OBRA TERMINADA (N-CSV-CAR-3-02-005/20) DE LAS NORMAS DE CONSERVACIÓN DE CARRETERAS DE LA S.IC.T.</t>
  </si>
  <si>
    <t>21121006CP</t>
  </si>
  <si>
    <t>CAPA DE RODADURA DE SELLO PREMEZCLADO EN FRÍO CON ECS-62.  Y EMULSIÓN ASFÁLTICA PARA RIEGO DE LIGA ECR-54. POR UNIDAD DE OBRA TERMINADA (INCISO N-CSV-CAR-3-02-002/22) DE LAS NORMAS DE CONSERVACIÓN DE CARREERAS DE LA S.I.C.T.</t>
  </si>
  <si>
    <t>M2</t>
  </si>
  <si>
    <t xml:space="preserve">TOTAL TERRACERIAS: </t>
  </si>
  <si>
    <t>TOTAL PAVIMENTOS:</t>
  </si>
  <si>
    <t>TOTAL SEÑALAMIENTO:</t>
  </si>
  <si>
    <t>RIEGO DE LIGA A BASE DE EMULSIÓN CATIÓNICA DE ROMPIMIENTO RAPIDO A RAZÓN DE 0.6 LT/M2, CON MATERIALES QUE CUMPLAN LAS ESPECIFICACIONES DE LAS NORMAS DE LA S.I.C.T (INCISO N.CTR.CAR.1.04.005/15) INCLUYE PREPARACIÓN DE LA SUPERFICIE A TRATAR, POR UNIDAD DE OBRA TERMINADA.</t>
  </si>
  <si>
    <t>LTS</t>
  </si>
  <si>
    <t xml:space="preserve">"PROGRAMA RESCATE CARRETERO" REHABILITACIÓN DE LA CARRETERA E.C. (GUADALAJARA - ZACATECAS) - BENITO JUÁREZ - FRANCISCO I MADERO - CIENEGUILLAS, EN EL MUNICIPIO DE ZACATECAS, ZAC. PARA MEJORAR LAS VÍAS DE COMUNICACIÓN EN EL ESTADO.
</t>
  </si>
  <si>
    <t>"PROGRAMA RESCATE CARRETERO" REHABILITACIÓN DE LA CARRETERA E.C. (GUADALAJARA - ZACATECAS) - BENITO JUÁREZ - FRANCISCO I MADERO - CIENEGUILLAS, EN EL MUNICIPIO DE ZACATECAS, ZAC. PARA MEJORAR LAS VÍAS DE COMUNICACIÓN EN EL ESTADO.</t>
  </si>
  <si>
    <t>RESUMEN DEL PRESUPUESTO</t>
  </si>
  <si>
    <t>24903006OD</t>
  </si>
  <si>
    <t>EXCAVACION PARA CANALES POR UNIDAD DE OBRA TERMINADA (INCISO N.CTR.CAR.1.01.005/11) DE LAS NORMAS DE CONSTRUCCION DE CARRETERAS DE LA S.I.C.T. (EN MATERIAL  TIPO B. CUALESQUIERA QUE SEA SU  PROFUNDIDAD).</t>
  </si>
  <si>
    <t>24903005OD</t>
  </si>
  <si>
    <t>EXCAVACIÓN PARA ESTRUCTURAS POR UNIDAD DE OBRA TERMINADA (INCISO N.CTR.CAR.1.01.007/11) DE LAS NORMAS DE CONSTRUCCIÓN DE CARRETERAS DE LA S.I.C.T. CUALESQUIERA QUE SEA SU CLASIFICACIÓN Y PROFUNDIDAD.</t>
  </si>
  <si>
    <t>22000062OD</t>
  </si>
  <si>
    <t>RELLENOS. POR UNIDAD DE OBRA TERMINADA (INICISO N-CTR-CAR-1-01-011/11)  DE LAS NORMAS DE CONSTRUCCION DE CARRETERAS DE EXCAVACIONES PARA ESTRUCTURAS, OBRAS DE DRENAJE Y SUBDRENAJE, CUÑAS DE TERRAPLENES CONTIGUOS A ESTRUCTURAS, ASÍ COMO EN TRINCHERAS ESTABILIZADORAS. CON MATERIAL DE BANCO.</t>
  </si>
  <si>
    <t>01260015CS</t>
  </si>
  <si>
    <t>LIMPIEZA DE ALCANTARILLAS POR UNIDAD DE OBRA TERMINADA (INCISO N.CSV.CAR.2.01.003/01) DE LAS NORMAS DE CONSERVACIÓN DE CARRETERAS DE LA S.I.C.T.</t>
  </si>
  <si>
    <t>02000069Z</t>
  </si>
  <si>
    <t>ZAMPEADO  POR UNIDAD DE OBRA TERMINADA (INCISO N.CTR.CAR.1.02.002/) DE LAS NORMAS DE CONSTRUCCION DE CARRETERAS DE LA S.I.C.T. A BASE DE MAMPOSTERIA DE PIEDRA DE TERCERA CLASE JUNTEADA CON MORTERO DE CEMENTO-ARENA 1:5, PARA CUALQUIER ALTURA.</t>
  </si>
  <si>
    <t>02000052M</t>
  </si>
  <si>
    <t>MAMPOSTERIA DE 3ra. CLASE CON PIEDRA BRAZA DE BANCO, JUNTEADA  CON MORTERO CEMENTO -ARENA 1:5   POR UNIDAD DE OBRA TERMINADA (INCISO N.CTR.CAR.1.02.001/00) DE LAS NORMAS DE CONSTRUCCION DE CARRETERAS DE LA S.I.C.T. (PARA  DENTELLONES)</t>
  </si>
  <si>
    <t>ESTRUCTURAS Y OBRAS DE DRENAJE</t>
  </si>
  <si>
    <t>TOTAL ESTRUCTURAS Y OBRAS DE DRENAJE:</t>
  </si>
  <si>
    <t>PRESUPUESTO DE OBRA</t>
  </si>
  <si>
    <t>P. Unitario con letra</t>
  </si>
  <si>
    <t>LICITACION No.</t>
  </si>
  <si>
    <t>EO-932063953-SOP001-2026</t>
  </si>
  <si>
    <t>IMPORTE TOTAL CON LETRA</t>
  </si>
  <si>
    <t>PARTIDA 1</t>
  </si>
  <si>
    <t>PARTIDA 2</t>
  </si>
  <si>
    <t>PARTIDA 3</t>
  </si>
  <si>
    <t>PARTIDA 4</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</si>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</sst>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b/>
      <sz val="9"/>
      <name val="Arial"/>
      <family val="2"/>
    </font>
    <font>
      <sz val="10"/>
      <name val="Arial"/>
      <family val="2"/>
    </font>
    <font>
      <sz val="9"/>
      <name val="Arial"/>
      <family val="2"/>
    </font>
    <font>
      <b/>
      <sz val="8"/>
      <color theme="0"/>
      <name val="Arial"/>
      <family val="2"/>
    </font>
    <font>
      <b/>
      <sz val="7"/>
      <color theme="0"/>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2"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88">
    <xf numFmtId="0" fontId="0" fillId="0" borderId="0" xfId="0"/>
    <xf numFmtId="164" fontId="4" fillId="0" borderId="0" xfId="0" applyNumberFormat="1" applyFont="1" applyAlignment="1">
      <alignment horizontal="right" vertical="top"/>
    </xf>
    <xf numFmtId="0" fontId="3" fillId="0" borderId="0" xfId="0" applyFont="1"/>
    <xf numFmtId="165" fontId="5" fillId="0" borderId="0" xfId="0" applyNumberFormat="1"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7" fillId="0" borderId="0" xfId="0" applyFont="1" applyAlignment="1">
      <alignment horizontal="justify" vertical="top" wrapText="1"/>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1" fillId="0" borderId="0" xfId="0" applyNumberFormat="1" applyFont="1"/>
    <xf numFmtId="0" fontId="3" fillId="0" borderId="0" xfId="0" applyFont="1" applyAlignment="1">
      <alignment horizontal="center" vertical="top"/>
    </xf>
    <xf numFmtId="0" fontId="4"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4" fontId="4" fillId="0" borderId="0" xfId="0" applyNumberFormat="1" applyFont="1" applyAlignment="1">
      <alignment horizontal="center" vertical="center"/>
    </xf>
    <xf numFmtId="165" fontId="5" fillId="0" borderId="0" xfId="0" applyNumberFormat="1" applyFont="1" applyAlignment="1">
      <alignment horizontal="right" vertical="center"/>
    </xf>
    <xf numFmtId="164" fontId="5" fillId="0" borderId="3" xfId="4" applyNumberFormat="1" applyFont="1" applyBorder="1" applyAlignment="1">
      <alignment horizontal="right" vertical="center"/>
    </xf>
    <xf numFmtId="164" fontId="5" fillId="0" borderId="0" xfId="0" applyNumberFormat="1" applyFont="1" applyAlignment="1">
      <alignment horizontal="right" vertical="center"/>
    </xf>
    <xf numFmtId="165" fontId="11" fillId="0" borderId="0" xfId="0" applyNumberFormat="1" applyFont="1" applyAlignment="1">
      <alignment horizontal="center" wrapText="1"/>
    </xf>
    <xf numFmtId="4" fontId="4" fillId="0" borderId="0" xfId="0" applyNumberFormat="1" applyFont="1" applyAlignment="1">
      <alignment horizontal="right" vertical="top"/>
    </xf>
    <xf numFmtId="4" fontId="4" fillId="0" borderId="0" xfId="0" applyNumberFormat="1" applyFont="1" applyAlignment="1">
      <alignment horizontal="right" vertical="center"/>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4" fontId="5" fillId="0" borderId="0" xfId="0" applyNumberFormat="1" applyFont="1"/>
    <xf numFmtId="4" fontId="11" fillId="0" borderId="0" xfId="0" applyNumberFormat="1" applyFont="1"/>
    <xf numFmtId="4" fontId="3" fillId="0" borderId="0" xfId="0" applyNumberFormat="1" applyFont="1" applyAlignment="1">
      <alignment horizontal="center" vertical="top"/>
    </xf>
    <xf numFmtId="44" fontId="3" fillId="0" borderId="0" xfId="4" applyFont="1" applyAlignment="1">
      <alignment horizontal="center" vertical="top"/>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0" fontId="8" fillId="0" borderId="0" xfId="0" applyFont="1" applyAlignment="1">
      <alignment horizontal="center" vertical="top"/>
    </xf>
    <xf numFmtId="4" fontId="8" fillId="0" borderId="0" xfId="0" applyNumberFormat="1" applyFont="1" applyAlignment="1">
      <alignment horizontal="center" vertical="top"/>
    </xf>
    <xf numFmtId="0" fontId="0" fillId="0" borderId="0" xfId="0" applyAlignment="1">
      <alignment horizontal="center" vertical="top"/>
    </xf>
    <xf numFmtId="0" fontId="3" fillId="0" borderId="0" xfId="0" applyFont="1" applyAlignment="1">
      <alignment horizontal="justify" vertical="top" wrapText="1"/>
    </xf>
    <xf numFmtId="0" fontId="3" fillId="0" borderId="0" xfId="1" applyFont="1" applyAlignment="1">
      <alignment horizontal="justify" vertical="top" wrapText="1"/>
    </xf>
    <xf numFmtId="0" fontId="13" fillId="0" borderId="0" xfId="0" applyFont="1"/>
    <xf numFmtId="164" fontId="4" fillId="0" borderId="4" xfId="0" applyNumberFormat="1" applyFont="1" applyBorder="1" applyAlignment="1">
      <alignment horizontal="center" vertical="center"/>
    </xf>
    <xf numFmtId="0" fontId="5" fillId="0" borderId="0" xfId="0" applyFont="1"/>
    <xf numFmtId="4" fontId="3" fillId="0" borderId="0" xfId="0" applyNumberFormat="1" applyFont="1" applyAlignment="1">
      <alignment horizontal="center" vertical="top" wrapText="1"/>
    </xf>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4" xfId="0" applyNumberFormat="1" applyFont="1" applyBorder="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165" fontId="5" fillId="0" borderId="0" xfId="0" applyNumberFormat="1" applyFont="1" applyAlignment="1">
      <alignment horizontal="right" vertical="center" wrapText="1"/>
    </xf>
    <xf numFmtId="4" fontId="4" fillId="0" borderId="0" xfId="0" applyNumberFormat="1" applyFont="1" applyAlignment="1">
      <alignment horizontal="right" vertical="top"/>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0" fontId="14" fillId="2" borderId="1" xfId="0" applyFont="1" applyFill="1" applyBorder="1" applyAlignment="1">
      <alignment horizontal="center" vertical="center"/>
    </xf>
    <xf numFmtId="0" fontId="15" fillId="3" borderId="0" xfId="0" applyFont="1" applyFill="1" applyAlignment="1">
      <alignment horizontal="justify" vertical="top" wrapText="1"/>
    </xf>
    <xf numFmtId="0" fontId="7" fillId="4" borderId="0" xfId="0" applyFont="1" applyFill="1" applyAlignment="1">
      <alignment vertical="top" wrapText="1"/>
    </xf>
    <xf numFmtId="0" fontId="7" fillId="4" borderId="0" xfId="0" applyFont="1" applyFill="1" applyAlignment="1">
      <alignment horizontal="center" vertical="top" wrapText="1"/>
    </xf>
    <xf numFmtId="165" fontId="11" fillId="0" borderId="0" xfId="0" applyNumberFormat="1" applyFont="1" applyAlignment="1">
      <alignment horizontal="right" vertical="center" wrapText="1"/>
    </xf>
    <xf numFmtId="4" fontId="11" fillId="0" borderId="0" xfId="0" applyNumberFormat="1" applyFont="1" applyAlignment="1">
      <alignment horizontal="right" vertical="center" wrapText="1"/>
    </xf>
    <xf numFmtId="165" fontId="11" fillId="0" borderId="0" xfId="0" applyNumberFormat="1" applyFont="1" applyAlignment="1">
      <alignment horizontal="right" vertical="center"/>
    </xf>
    <xf numFmtId="165" fontId="11" fillId="0" borderId="0" xfId="0" applyNumberFormat="1" applyFont="1" applyAlignment="1">
      <alignment vertical="center" wrapText="1"/>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165" fontId="11" fillId="0" borderId="0" xfId="0" applyNumberFormat="1" applyFont="1" applyAlignment="1">
      <alignment horizontal="righ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4" fontId="4" fillId="0" borderId="0" xfId="0" applyNumberFormat="1" applyFont="1" applyAlignment="1">
      <alignment horizontal="right" vertical="top"/>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165" fontId="4" fillId="0" borderId="0" xfId="0" applyNumberFormat="1" applyFont="1" applyAlignment="1">
      <alignment horizontal="right"/>
    </xf>
    <xf numFmtId="0" fontId="4" fillId="0" borderId="0" xfId="0" applyFont="1" applyAlignment="1">
      <alignment horizontal="center"/>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1</xdr:col>
      <xdr:colOff>2990850</xdr:colOff>
      <xdr:row>4</xdr:row>
      <xdr:rowOff>121962</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3714751" cy="6696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27056</xdr:rowOff>
    </xdr:from>
    <xdr:to>
      <xdr:col>1</xdr:col>
      <xdr:colOff>3402802</xdr:colOff>
      <xdr:row>5</xdr:row>
      <xdr:rowOff>111125</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17556"/>
          <a:ext cx="4142164"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Zeros="0" tabSelected="1" view="pageBreakPreview" zoomScale="200" zoomScaleSheetLayoutView="200" workbookViewId="0">
      <selection activeCell="D4" sqref="D4"/>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21" customWidth="1"/>
    <col min="5" max="5" width="12" customWidth="1"/>
    <col min="6" max="6" width="20" customWidth="1"/>
    <col min="7" max="7" width="15.28515625" customWidth="1"/>
  </cols>
  <sheetData>
    <row r="1" spans="1:7" ht="15" customHeight="1" x14ac:dyDescent="0.2">
      <c r="A1" s="79" t="s">
        <v>10</v>
      </c>
      <c r="B1" s="79"/>
      <c r="C1" s="79"/>
      <c r="D1" s="79"/>
      <c r="E1" s="79"/>
      <c r="F1" s="79"/>
      <c r="G1" s="79"/>
    </row>
    <row r="2" spans="1:7" ht="15" customHeight="1" x14ac:dyDescent="0.2">
      <c r="A2" s="16"/>
      <c r="B2" s="16"/>
      <c r="C2" s="16"/>
      <c r="D2" s="36"/>
      <c r="E2" s="16"/>
      <c r="F2" s="16"/>
      <c r="G2" s="10"/>
    </row>
    <row r="3" spans="1:7" ht="12.75" customHeight="1" x14ac:dyDescent="0.2">
      <c r="A3" s="7"/>
      <c r="B3" s="15"/>
      <c r="C3" s="15"/>
      <c r="D3" s="37"/>
      <c r="E3" s="15"/>
      <c r="F3" s="15"/>
      <c r="G3" s="2"/>
    </row>
    <row r="4" spans="1:7" ht="12.75" customHeight="1" x14ac:dyDescent="0.2">
      <c r="A4" s="11"/>
      <c r="B4" s="15"/>
      <c r="C4" s="15"/>
      <c r="D4" s="37"/>
      <c r="E4" s="15"/>
      <c r="F4" s="15"/>
      <c r="G4" s="2"/>
    </row>
    <row r="5" spans="1:7" ht="12.75" customHeight="1" x14ac:dyDescent="0.2">
      <c r="A5" s="7"/>
      <c r="B5" s="13"/>
      <c r="C5" s="2"/>
      <c r="D5" s="38"/>
      <c r="E5" s="7"/>
      <c r="F5" s="7"/>
      <c r="G5" s="2"/>
    </row>
    <row r="6" spans="1:7" ht="18" customHeight="1" x14ac:dyDescent="0.2">
      <c r="A6" s="82" t="s">
        <v>42</v>
      </c>
      <c r="B6" s="81" t="s">
        <v>55</v>
      </c>
      <c r="C6" s="81"/>
      <c r="D6" s="81"/>
      <c r="E6" s="81"/>
      <c r="F6" s="81"/>
      <c r="G6" s="81"/>
    </row>
    <row r="7" spans="1:7" ht="3.75" customHeight="1" x14ac:dyDescent="0.2">
      <c r="A7" s="82"/>
      <c r="B7" s="81"/>
      <c r="C7" s="81"/>
      <c r="D7" s="81"/>
      <c r="E7" s="81"/>
      <c r="F7" s="81"/>
      <c r="G7" s="81"/>
    </row>
    <row r="8" spans="1:7" ht="12.75" customHeight="1" x14ac:dyDescent="0.2">
      <c r="A8" s="75" t="s">
        <v>11</v>
      </c>
      <c r="B8" s="83" t="s">
        <v>12</v>
      </c>
      <c r="C8" s="83"/>
      <c r="D8" s="83"/>
      <c r="E8" s="83"/>
      <c r="F8" s="83"/>
      <c r="G8" s="83"/>
    </row>
    <row r="9" spans="1:7" ht="12.75" customHeight="1" x14ac:dyDescent="0.2">
      <c r="A9" s="75" t="s">
        <v>74</v>
      </c>
      <c r="B9" s="73" t="s">
        <v>75</v>
      </c>
      <c r="C9" s="73"/>
      <c r="D9" s="76"/>
      <c r="E9" s="73"/>
      <c r="F9" s="73"/>
      <c r="G9" s="73"/>
    </row>
    <row r="10" spans="1:7" ht="12.75" customHeight="1" x14ac:dyDescent="0.2">
      <c r="A10" s="78" t="s">
        <v>72</v>
      </c>
      <c r="B10" s="78"/>
      <c r="C10" s="78"/>
      <c r="D10" s="78"/>
      <c r="E10" s="78"/>
      <c r="F10" s="78"/>
      <c r="G10" s="78"/>
    </row>
    <row r="11" spans="1:7" ht="12.75" customHeight="1" x14ac:dyDescent="0.2">
      <c r="A11" s="2"/>
      <c r="B11" s="2"/>
      <c r="C11" s="2"/>
      <c r="D11" s="38"/>
      <c r="E11" s="2"/>
      <c r="F11" s="2"/>
      <c r="G11" s="2"/>
    </row>
    <row r="12" spans="1:7" ht="12.75" customHeight="1" x14ac:dyDescent="0.2">
      <c r="A12" s="65" t="s">
        <v>8</v>
      </c>
      <c r="B12" s="65" t="s">
        <v>5</v>
      </c>
      <c r="C12" s="65" t="s">
        <v>7</v>
      </c>
      <c r="D12" s="65" t="s">
        <v>6</v>
      </c>
      <c r="E12" s="65" t="s">
        <v>2</v>
      </c>
      <c r="F12" s="65" t="s">
        <v>73</v>
      </c>
      <c r="G12" s="65" t="s">
        <v>1</v>
      </c>
    </row>
    <row r="13" spans="1:7" ht="12.75" customHeight="1" x14ac:dyDescent="0.2">
      <c r="A13" s="22"/>
      <c r="B13" s="23"/>
      <c r="C13" s="22"/>
      <c r="D13" s="39"/>
      <c r="E13" s="22"/>
      <c r="F13" s="22"/>
      <c r="G13" s="22"/>
    </row>
    <row r="14" spans="1:7" ht="12.95" customHeight="1" x14ac:dyDescent="0.2">
      <c r="A14" s="6"/>
      <c r="B14" s="66" t="s">
        <v>0</v>
      </c>
      <c r="C14" s="4"/>
      <c r="D14" s="34"/>
      <c r="E14" s="1"/>
      <c r="F14" s="1"/>
      <c r="G14" s="1"/>
    </row>
    <row r="15" spans="1:7" x14ac:dyDescent="0.2">
      <c r="A15" s="67" t="s">
        <v>77</v>
      </c>
      <c r="B15" s="68" t="s">
        <v>18</v>
      </c>
      <c r="C15" s="17"/>
      <c r="D15" s="17"/>
      <c r="E15" s="17"/>
      <c r="F15" s="17"/>
      <c r="G15" s="17"/>
    </row>
    <row r="16" spans="1:7" ht="20.25" customHeight="1" x14ac:dyDescent="0.2">
      <c r="A16" s="45" t="s">
        <v>22</v>
      </c>
      <c r="B16" s="9" t="s">
        <v>23</v>
      </c>
      <c r="C16" s="19" t="s">
        <v>24</v>
      </c>
      <c r="D16" s="42">
        <f>0.54</f>
        <v>0.54</v>
      </c>
      <c r="E16" s="57"/>
      <c r="F16" s="57"/>
      <c r="G16" s="44"/>
    </row>
    <row r="17" spans="1:10" ht="36" customHeight="1" x14ac:dyDescent="0.2">
      <c r="A17" s="45" t="s">
        <v>25</v>
      </c>
      <c r="B17" s="9" t="s">
        <v>19</v>
      </c>
      <c r="C17" s="19" t="s">
        <v>20</v>
      </c>
      <c r="D17" s="42">
        <f>1.62+4.02+1.92+3</f>
        <v>10.559999999999999</v>
      </c>
      <c r="E17" s="57"/>
      <c r="F17" s="57"/>
      <c r="G17" s="44"/>
    </row>
    <row r="18" spans="1:10" ht="38.25" customHeight="1" x14ac:dyDescent="0.2">
      <c r="A18" s="45" t="s">
        <v>58</v>
      </c>
      <c r="B18" s="9" t="s">
        <v>59</v>
      </c>
      <c r="C18" s="19" t="s">
        <v>15</v>
      </c>
      <c r="D18" s="42">
        <v>250</v>
      </c>
      <c r="E18" s="57"/>
      <c r="F18" s="57"/>
      <c r="G18" s="44"/>
    </row>
    <row r="19" spans="1:10" ht="37.5" customHeight="1" x14ac:dyDescent="0.2">
      <c r="A19" s="45" t="s">
        <v>60</v>
      </c>
      <c r="B19" s="9" t="s">
        <v>61</v>
      </c>
      <c r="C19" s="19" t="s">
        <v>15</v>
      </c>
      <c r="D19" s="42">
        <v>109</v>
      </c>
      <c r="E19" s="57"/>
      <c r="F19" s="57"/>
      <c r="G19" s="44"/>
    </row>
    <row r="20" spans="1:10" ht="56.25" customHeight="1" x14ac:dyDescent="0.2">
      <c r="A20" s="45" t="s">
        <v>62</v>
      </c>
      <c r="B20" s="9" t="s">
        <v>63</v>
      </c>
      <c r="C20" s="19" t="s">
        <v>15</v>
      </c>
      <c r="D20" s="42">
        <v>107.5</v>
      </c>
      <c r="E20" s="57"/>
      <c r="F20" s="57"/>
      <c r="G20" s="44"/>
    </row>
    <row r="21" spans="1:10" ht="13.5" thickBot="1" x14ac:dyDescent="0.25">
      <c r="A21" s="84" t="s">
        <v>50</v>
      </c>
      <c r="B21" s="84"/>
      <c r="C21" s="84"/>
      <c r="D21" s="84"/>
      <c r="E21" s="84"/>
      <c r="F21" s="63"/>
      <c r="G21" s="52"/>
      <c r="H21" s="53"/>
    </row>
    <row r="22" spans="1:10" ht="12" customHeight="1" x14ac:dyDescent="0.2">
      <c r="A22" s="67" t="s">
        <v>78</v>
      </c>
      <c r="B22" s="68" t="s">
        <v>70</v>
      </c>
      <c r="C22" s="6"/>
      <c r="D22" s="6"/>
      <c r="E22" s="6"/>
      <c r="F22" s="6"/>
      <c r="G22" s="6"/>
      <c r="H22" s="6"/>
    </row>
    <row r="23" spans="1:10" ht="26.25" customHeight="1" x14ac:dyDescent="0.2">
      <c r="A23" s="45" t="s">
        <v>64</v>
      </c>
      <c r="B23" s="9" t="s">
        <v>65</v>
      </c>
      <c r="C23" s="19" t="s">
        <v>15</v>
      </c>
      <c r="D23" s="54">
        <v>50</v>
      </c>
      <c r="E23" s="55"/>
      <c r="F23" s="55"/>
      <c r="G23" s="56"/>
    </row>
    <row r="24" spans="1:10" ht="45.75" customHeight="1" x14ac:dyDescent="0.2">
      <c r="A24" s="45" t="s">
        <v>66</v>
      </c>
      <c r="B24" s="9" t="s">
        <v>67</v>
      </c>
      <c r="C24" s="19" t="s">
        <v>15</v>
      </c>
      <c r="D24" s="54">
        <v>32.700000000000003</v>
      </c>
      <c r="E24" s="55"/>
      <c r="F24" s="55"/>
      <c r="G24" s="56"/>
    </row>
    <row r="25" spans="1:10" ht="44.25" customHeight="1" x14ac:dyDescent="0.2">
      <c r="A25" s="45" t="s">
        <v>68</v>
      </c>
      <c r="B25" s="9" t="s">
        <v>69</v>
      </c>
      <c r="C25" s="19" t="s">
        <v>15</v>
      </c>
      <c r="D25" s="54">
        <v>29.75</v>
      </c>
      <c r="E25" s="55"/>
      <c r="F25" s="55"/>
      <c r="G25" s="56"/>
    </row>
    <row r="26" spans="1:10" ht="13.5" thickBot="1" x14ac:dyDescent="0.25">
      <c r="A26" s="85" t="s">
        <v>71</v>
      </c>
      <c r="B26" s="85"/>
      <c r="C26" s="85"/>
      <c r="D26" s="85"/>
      <c r="E26" s="85"/>
      <c r="F26" s="64"/>
      <c r="G26" s="58"/>
      <c r="H26" s="53"/>
    </row>
    <row r="27" spans="1:10" x14ac:dyDescent="0.2">
      <c r="A27" s="67" t="s">
        <v>79</v>
      </c>
      <c r="B27" s="68" t="s">
        <v>36</v>
      </c>
      <c r="C27" s="17"/>
      <c r="D27" s="17"/>
      <c r="E27" s="17"/>
      <c r="F27" s="17"/>
      <c r="G27" s="17"/>
    </row>
    <row r="28" spans="1:10" ht="27" customHeight="1" x14ac:dyDescent="0.2">
      <c r="A28" s="45" t="s">
        <v>26</v>
      </c>
      <c r="B28" s="9" t="s">
        <v>16</v>
      </c>
      <c r="C28" s="19" t="s">
        <v>15</v>
      </c>
      <c r="D28" s="42">
        <f>7+3.5+15</f>
        <v>25.5</v>
      </c>
      <c r="E28" s="57"/>
      <c r="F28" s="57"/>
      <c r="G28" s="44"/>
    </row>
    <row r="29" spans="1:10" ht="46.5" customHeight="1" x14ac:dyDescent="0.2">
      <c r="A29" s="45" t="s">
        <v>27</v>
      </c>
      <c r="B29" s="9" t="s">
        <v>17</v>
      </c>
      <c r="C29" s="19" t="s">
        <v>3</v>
      </c>
      <c r="D29" s="42">
        <f>5040+7950+2660</f>
        <v>15650</v>
      </c>
      <c r="E29" s="57"/>
      <c r="F29" s="57"/>
      <c r="G29" s="44"/>
    </row>
    <row r="30" spans="1:10" ht="55.5" customHeight="1" x14ac:dyDescent="0.2">
      <c r="A30" s="45" t="s">
        <v>43</v>
      </c>
      <c r="B30" s="9" t="s">
        <v>44</v>
      </c>
      <c r="C30" s="19" t="s">
        <v>15</v>
      </c>
      <c r="D30" s="42">
        <v>42</v>
      </c>
      <c r="E30" s="57"/>
      <c r="F30" s="57"/>
      <c r="G30" s="44"/>
      <c r="I30" s="26"/>
      <c r="J30" s="26"/>
    </row>
    <row r="31" spans="1:10" ht="55.5" customHeight="1" x14ac:dyDescent="0.2">
      <c r="A31" s="45" t="s">
        <v>47</v>
      </c>
      <c r="B31" s="49" t="s">
        <v>48</v>
      </c>
      <c r="C31" s="19" t="s">
        <v>49</v>
      </c>
      <c r="D31" s="42">
        <f>47600+44287</f>
        <v>91887</v>
      </c>
      <c r="E31" s="57"/>
      <c r="F31" s="57"/>
      <c r="G31" s="44"/>
    </row>
    <row r="32" spans="1:10" ht="45.75" customHeight="1" x14ac:dyDescent="0.2">
      <c r="A32" s="45" t="s">
        <v>45</v>
      </c>
      <c r="B32" s="9" t="s">
        <v>46</v>
      </c>
      <c r="C32" s="46" t="s">
        <v>15</v>
      </c>
      <c r="D32" s="47">
        <f>0.025*7*5300</f>
        <v>927.50000000000011</v>
      </c>
      <c r="E32" s="57"/>
      <c r="F32" s="57"/>
      <c r="G32" s="44"/>
    </row>
    <row r="33" spans="1:9" ht="81" customHeight="1" x14ac:dyDescent="0.2">
      <c r="A33" s="45" t="s">
        <v>28</v>
      </c>
      <c r="B33" s="9" t="s">
        <v>21</v>
      </c>
      <c r="C33" s="19" t="s">
        <v>15</v>
      </c>
      <c r="D33" s="42">
        <f>1260+665</f>
        <v>1925</v>
      </c>
      <c r="E33" s="57"/>
      <c r="F33" s="57"/>
      <c r="G33" s="44"/>
      <c r="I33" s="9"/>
    </row>
    <row r="34" spans="1:9" ht="67.5" customHeight="1" x14ac:dyDescent="0.2">
      <c r="A34" s="48"/>
      <c r="B34" s="50" t="s">
        <v>53</v>
      </c>
      <c r="C34" s="19" t="s">
        <v>54</v>
      </c>
      <c r="D34" s="42">
        <f>(((D33+D28+D30)/0.05)+(D32/0.025))</f>
        <v>76950</v>
      </c>
      <c r="E34" s="57"/>
      <c r="F34" s="57"/>
      <c r="G34" s="44"/>
    </row>
    <row r="35" spans="1:9" ht="13.5" thickBot="1" x14ac:dyDescent="0.25">
      <c r="A35" s="6"/>
      <c r="B35" s="8"/>
      <c r="C35" s="20"/>
      <c r="D35" s="80" t="s">
        <v>51</v>
      </c>
      <c r="E35" s="80"/>
      <c r="F35" s="62"/>
      <c r="G35" s="52"/>
      <c r="H35" s="53"/>
    </row>
    <row r="36" spans="1:9" ht="12" customHeight="1" x14ac:dyDescent="0.2">
      <c r="A36" s="67" t="s">
        <v>80</v>
      </c>
      <c r="B36" s="68" t="s">
        <v>13</v>
      </c>
      <c r="C36" s="17"/>
      <c r="D36" s="17"/>
      <c r="E36" s="17"/>
      <c r="F36" s="17"/>
      <c r="G36" s="17"/>
    </row>
    <row r="37" spans="1:9" ht="90.75" customHeight="1" x14ac:dyDescent="0.2">
      <c r="A37" s="45" t="s">
        <v>29</v>
      </c>
      <c r="B37" s="9" t="s">
        <v>31</v>
      </c>
      <c r="C37" s="46" t="s">
        <v>3</v>
      </c>
      <c r="D37" s="42">
        <f>9360+17420+17680+4940+13780</f>
        <v>63180</v>
      </c>
      <c r="E37" s="43"/>
      <c r="F37" s="43"/>
      <c r="G37" s="44"/>
    </row>
    <row r="38" spans="1:9" ht="64.5" customHeight="1" x14ac:dyDescent="0.2">
      <c r="A38" s="45" t="s">
        <v>30</v>
      </c>
      <c r="B38" s="9" t="s">
        <v>14</v>
      </c>
      <c r="C38" s="46" t="s">
        <v>9</v>
      </c>
      <c r="D38" s="42">
        <f>480+849+520+253+707</f>
        <v>2809</v>
      </c>
      <c r="E38" s="43"/>
      <c r="F38" s="43"/>
      <c r="G38" s="44"/>
    </row>
    <row r="39" spans="1:9" ht="13.5" thickBot="1" x14ac:dyDescent="0.25">
      <c r="A39" s="6"/>
      <c r="B39" s="8"/>
      <c r="C39" s="20"/>
      <c r="D39" s="40"/>
      <c r="E39" s="35" t="s">
        <v>52</v>
      </c>
      <c r="F39" s="35"/>
      <c r="G39" s="52"/>
      <c r="H39" s="53"/>
    </row>
    <row r="40" spans="1:9" ht="12.95" customHeight="1" x14ac:dyDescent="0.2">
      <c r="B40" s="17"/>
      <c r="C40" s="24"/>
      <c r="E40" s="25"/>
      <c r="F40" s="25"/>
      <c r="G40" s="25"/>
    </row>
    <row r="41" spans="1:9" ht="13.5" customHeight="1" x14ac:dyDescent="0.2">
      <c r="A41" s="6"/>
      <c r="B41" s="17"/>
      <c r="C41" s="20"/>
      <c r="D41" s="34"/>
      <c r="E41" s="29"/>
      <c r="F41" s="29"/>
      <c r="G41" s="29"/>
    </row>
    <row r="42" spans="1:9" ht="12" customHeight="1" thickBot="1" x14ac:dyDescent="0.25">
      <c r="B42" s="51"/>
      <c r="C42" s="69"/>
      <c r="D42" s="70"/>
      <c r="E42" s="71" t="s">
        <v>38</v>
      </c>
      <c r="F42" s="30"/>
      <c r="G42" s="31"/>
    </row>
    <row r="43" spans="1:9" ht="12.95" customHeight="1" x14ac:dyDescent="0.2">
      <c r="B43" s="51"/>
      <c r="C43" s="69"/>
      <c r="D43" s="70"/>
      <c r="E43" s="69" t="s">
        <v>39</v>
      </c>
      <c r="F43" s="61"/>
      <c r="G43" s="32"/>
    </row>
    <row r="44" spans="1:9" ht="12.95" customHeight="1" x14ac:dyDescent="0.2">
      <c r="B44" s="77" t="s">
        <v>40</v>
      </c>
      <c r="C44" s="77"/>
      <c r="D44" s="77"/>
      <c r="E44" s="77"/>
      <c r="F44" s="61"/>
      <c r="G44" s="30"/>
    </row>
    <row r="45" spans="1:9" ht="12.75" customHeight="1" x14ac:dyDescent="0.2">
      <c r="A45" s="3"/>
      <c r="C45" s="77" t="s">
        <v>76</v>
      </c>
      <c r="D45" s="77"/>
      <c r="E45" s="77"/>
      <c r="F45" s="72"/>
      <c r="G45" s="72"/>
      <c r="H45" s="72"/>
    </row>
    <row r="46" spans="1:9" ht="12.95" customHeight="1" x14ac:dyDescent="0.2">
      <c r="A46" s="3"/>
      <c r="C46" s="18"/>
      <c r="D46" s="41"/>
      <c r="E46" s="18"/>
      <c r="F46" s="18"/>
      <c r="G46" s="18"/>
    </row>
    <row r="47" spans="1:9" ht="12.95" customHeight="1" x14ac:dyDescent="0.2">
      <c r="A47" s="18"/>
      <c r="C47" s="18"/>
      <c r="D47" s="41"/>
      <c r="E47" s="18"/>
      <c r="F47" s="18"/>
      <c r="G47" s="18"/>
    </row>
    <row r="48" spans="1:9" ht="12.95" customHeight="1" x14ac:dyDescent="0.2"/>
    <row r="49" spans="2:8" ht="12.75" customHeight="1" x14ac:dyDescent="0.2">
      <c r="H49" s="33"/>
    </row>
    <row r="50" spans="2:8" ht="12.95" customHeight="1" x14ac:dyDescent="0.2">
      <c r="B50" s="33"/>
      <c r="H50" s="33"/>
    </row>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sheetData>
  <mergeCells count="10">
    <mergeCell ref="C45:E45"/>
    <mergeCell ref="A10:G10"/>
    <mergeCell ref="A1:G1"/>
    <mergeCell ref="B44:E44"/>
    <mergeCell ref="D35:E35"/>
    <mergeCell ref="B6:G7"/>
    <mergeCell ref="A6:A7"/>
    <mergeCell ref="B8:G8"/>
    <mergeCell ref="A21:E21"/>
    <mergeCell ref="A26:E26"/>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2" manualBreakCount="2">
    <brk id="26" max="6" man="1"/>
    <brk id="35"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180" zoomScaleNormal="100" zoomScaleSheetLayoutView="180" workbookViewId="0">
      <selection activeCell="B8" sqref="B8"/>
    </sheetView>
  </sheetViews>
  <sheetFormatPr baseColWidth="10" defaultRowHeight="12.75" x14ac:dyDescent="0.2"/>
  <cols>
    <col min="2" max="2" width="55" customWidth="1"/>
    <col min="3" max="3" width="14.85546875" bestFit="1" customWidth="1"/>
  </cols>
  <sheetData>
    <row r="1" spans="1:8" ht="15" customHeight="1" x14ac:dyDescent="0.2">
      <c r="A1" s="79" t="s">
        <v>10</v>
      </c>
      <c r="B1" s="79"/>
      <c r="C1" s="79"/>
      <c r="D1" s="16"/>
      <c r="E1" s="16"/>
      <c r="F1" s="16"/>
      <c r="G1" s="16"/>
      <c r="H1" s="16"/>
    </row>
    <row r="7" spans="1:8" ht="36" customHeight="1" x14ac:dyDescent="0.2">
      <c r="A7" s="74" t="s">
        <v>32</v>
      </c>
      <c r="B7" s="81" t="s">
        <v>56</v>
      </c>
      <c r="C7" s="81"/>
      <c r="D7" s="15"/>
    </row>
    <row r="8" spans="1:8" x14ac:dyDescent="0.2">
      <c r="A8" s="75" t="s">
        <v>33</v>
      </c>
      <c r="B8" s="73" t="s">
        <v>41</v>
      </c>
      <c r="C8" s="73"/>
      <c r="D8" s="12"/>
    </row>
    <row r="9" spans="1:8" x14ac:dyDescent="0.2">
      <c r="A9" s="75" t="s">
        <v>74</v>
      </c>
      <c r="B9" s="73" t="s">
        <v>75</v>
      </c>
      <c r="C9" s="73"/>
      <c r="D9" s="12"/>
    </row>
    <row r="10" spans="1:8" x14ac:dyDescent="0.2">
      <c r="A10" s="7"/>
      <c r="B10" s="73"/>
      <c r="C10" s="73"/>
      <c r="D10" s="12"/>
    </row>
    <row r="11" spans="1:8" x14ac:dyDescent="0.2">
      <c r="A11" s="14" t="s">
        <v>57</v>
      </c>
      <c r="B11" s="5"/>
      <c r="C11" s="5"/>
      <c r="D11" s="2"/>
    </row>
    <row r="12" spans="1:8" x14ac:dyDescent="0.2">
      <c r="A12" s="2"/>
      <c r="B12" s="2"/>
      <c r="C12" s="2"/>
      <c r="D12" s="5"/>
    </row>
    <row r="13" spans="1:8" x14ac:dyDescent="0.2">
      <c r="A13" s="65" t="s">
        <v>8</v>
      </c>
      <c r="B13" s="65" t="s">
        <v>5</v>
      </c>
      <c r="C13" s="65" t="s">
        <v>1</v>
      </c>
      <c r="D13" s="2"/>
    </row>
    <row r="14" spans="1:8" x14ac:dyDescent="0.2">
      <c r="A14" s="22"/>
      <c r="B14" s="23"/>
      <c r="C14" s="22"/>
    </row>
    <row r="15" spans="1:8" x14ac:dyDescent="0.2">
      <c r="A15" s="6"/>
      <c r="B15" s="8" t="s">
        <v>0</v>
      </c>
      <c r="C15" s="1"/>
    </row>
    <row r="16" spans="1:8" x14ac:dyDescent="0.2">
      <c r="A16" s="45" t="s">
        <v>34</v>
      </c>
      <c r="B16" s="9" t="s">
        <v>18</v>
      </c>
      <c r="C16" s="59">
        <f>PRESUPUESTO!G21</f>
        <v>0</v>
      </c>
    </row>
    <row r="17" spans="1:4" x14ac:dyDescent="0.2">
      <c r="A17" s="45" t="s">
        <v>35</v>
      </c>
      <c r="B17" s="9" t="s">
        <v>70</v>
      </c>
      <c r="C17" s="59">
        <f>PRESUPUESTO!G26</f>
        <v>0</v>
      </c>
    </row>
    <row r="18" spans="1:4" x14ac:dyDescent="0.2">
      <c r="A18" s="45" t="s">
        <v>37</v>
      </c>
      <c r="B18" s="9" t="s">
        <v>36</v>
      </c>
      <c r="C18" s="59">
        <f>PRESUPUESTO!G35</f>
        <v>0</v>
      </c>
    </row>
    <row r="19" spans="1:4" x14ac:dyDescent="0.2">
      <c r="A19" s="45" t="s">
        <v>81</v>
      </c>
      <c r="B19" s="9" t="s">
        <v>13</v>
      </c>
      <c r="C19" s="59">
        <f>PRESUPUESTO!G39</f>
        <v>0</v>
      </c>
    </row>
    <row r="20" spans="1:4" x14ac:dyDescent="0.2">
      <c r="A20" s="6"/>
      <c r="B20" s="17" t="s">
        <v>4</v>
      </c>
      <c r="C20" s="27"/>
    </row>
    <row r="21" spans="1:4" x14ac:dyDescent="0.2">
      <c r="B21" s="17"/>
      <c r="C21" s="27"/>
    </row>
    <row r="22" spans="1:4" x14ac:dyDescent="0.2">
      <c r="C22" s="28"/>
    </row>
    <row r="23" spans="1:4" x14ac:dyDescent="0.2">
      <c r="A23" s="86" t="s">
        <v>38</v>
      </c>
      <c r="B23" s="86"/>
      <c r="C23" s="60">
        <f>SUM(C16:C19)</f>
        <v>0</v>
      </c>
      <c r="D23" s="2"/>
    </row>
    <row r="24" spans="1:4" x14ac:dyDescent="0.2">
      <c r="A24" s="86" t="s">
        <v>39</v>
      </c>
      <c r="B24" s="86"/>
      <c r="C24" s="60">
        <f>C23*0.16</f>
        <v>0</v>
      </c>
      <c r="D24" s="2"/>
    </row>
    <row r="25" spans="1:4" x14ac:dyDescent="0.2">
      <c r="A25" s="86" t="s">
        <v>40</v>
      </c>
      <c r="B25" s="86"/>
      <c r="C25" s="60">
        <f>C23+C24</f>
        <v>0</v>
      </c>
      <c r="D25" s="2"/>
    </row>
    <row r="26" spans="1:4" x14ac:dyDescent="0.2">
      <c r="A26" s="87" t="s">
        <v>76</v>
      </c>
      <c r="B26" s="87"/>
      <c r="C26" s="87"/>
      <c r="D26" s="87"/>
    </row>
  </sheetData>
  <mergeCells count="6">
    <mergeCell ref="A26:D26"/>
    <mergeCell ref="A1:C1"/>
    <mergeCell ref="B7:C7"/>
    <mergeCell ref="A23:B23"/>
    <mergeCell ref="A24:B24"/>
    <mergeCell ref="A25:B25"/>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PRESUPUESTO</vt:lpstr>
      <vt:lpstr>RESUMEN</vt:lpstr>
      <vt:lpstr>PRESUPUESTO!Área_de_impresión</vt:lpstr>
      <vt:lpstr>RESUMEN!Área_de_impresión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2026-03-06T15:05:58Z</cp:lastPrinted>
  <dcterms:created xsi:type="dcterms:W3CDTF">2025-02-20T19:40:58Z</dcterms:created>
  <dcterms:modified xsi:type="dcterms:W3CDTF">2026-03-06T15:06:11Z</dcterms:modified>
</cp:coreProperties>
</file>